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Bartoš Školka Dolní úprava 120123\"/>
    </mc:Choice>
  </mc:AlternateContent>
  <bookViews>
    <workbookView xWindow="0" yWindow="0" windowWidth="0" windowHeight="0"/>
  </bookViews>
  <sheets>
    <sheet name="Rekapitulace stavby" sheetId="1" r:id="rId1"/>
    <sheet name="01 - Stavební úpravy v 1...." sheetId="2" r:id="rId2"/>
    <sheet name="02 - Stavební úpravy v 2...." sheetId="3" r:id="rId3"/>
    <sheet name="03 - Elektroinstalace" sheetId="4" r:id="rId4"/>
    <sheet name="04 - Zdravotechnika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úpravy v 1....'!$C$94:$K$619</definedName>
    <definedName name="_xlnm.Print_Area" localSheetId="1">'01 - Stavební úpravy v 1....'!$C$4:$J$39,'01 - Stavební úpravy v 1....'!$C$45:$J$76,'01 - Stavební úpravy v 1....'!$C$82:$K$619</definedName>
    <definedName name="_xlnm.Print_Titles" localSheetId="1">'01 - Stavební úpravy v 1....'!$94:$94</definedName>
    <definedName name="_xlnm._FilterDatabase" localSheetId="2" hidden="1">'02 - Stavební úpravy v 2....'!$C$93:$K$611</definedName>
    <definedName name="_xlnm.Print_Area" localSheetId="2">'02 - Stavební úpravy v 2....'!$C$4:$J$39,'02 - Stavební úpravy v 2....'!$C$45:$J$75,'02 - Stavební úpravy v 2....'!$C$81:$K$611</definedName>
    <definedName name="_xlnm.Print_Titles" localSheetId="2">'02 - Stavební úpravy v 2....'!$93:$93</definedName>
    <definedName name="_xlnm._FilterDatabase" localSheetId="3" hidden="1">'03 - Elektroinstalace'!$C$95:$K$146</definedName>
    <definedName name="_xlnm.Print_Area" localSheetId="3">'03 - Elektroinstalace'!$C$4:$J$39,'03 - Elektroinstalace'!$C$45:$J$77,'03 - Elektroinstalace'!$C$83:$K$146</definedName>
    <definedName name="_xlnm.Print_Titles" localSheetId="3">'03 - Elektroinstalace'!$95:$95</definedName>
    <definedName name="_xlnm._FilterDatabase" localSheetId="4" hidden="1">'04 - Zdravotechnika'!$C$85:$K$158</definedName>
    <definedName name="_xlnm.Print_Area" localSheetId="4">'04 - Zdravotechnika'!$C$4:$J$39,'04 - Zdravotechnika'!$C$45:$J$67,'04 - Zdravotechnika'!$C$73:$K$158</definedName>
    <definedName name="_xlnm.Print_Titles" localSheetId="4">'04 - Zdravotechnika'!$85:$85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2"/>
  <c r="E50"/>
  <c r="J24"/>
  <c r="E24"/>
  <c r="J55"/>
  <c r="J23"/>
  <c r="J21"/>
  <c r="E21"/>
  <c r="J82"/>
  <c r="J20"/>
  <c r="J18"/>
  <c r="E18"/>
  <c r="F55"/>
  <c r="J17"/>
  <c r="J15"/>
  <c r="E15"/>
  <c r="F54"/>
  <c r="J14"/>
  <c r="J12"/>
  <c r="J80"/>
  <c r="E7"/>
  <c r="E48"/>
  <c i="4" r="J37"/>
  <c r="J36"/>
  <c i="1" r="AY57"/>
  <c i="4" r="J35"/>
  <c i="1" r="AX57"/>
  <c i="4"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F90"/>
  <c r="E88"/>
  <c r="F52"/>
  <c r="E50"/>
  <c r="J24"/>
  <c r="E24"/>
  <c r="J93"/>
  <c r="J23"/>
  <c r="J21"/>
  <c r="E21"/>
  <c r="J54"/>
  <c r="J20"/>
  <c r="J18"/>
  <c r="E18"/>
  <c r="F93"/>
  <c r="J17"/>
  <c r="J15"/>
  <c r="E15"/>
  <c r="F92"/>
  <c r="J14"/>
  <c r="J12"/>
  <c r="J90"/>
  <c r="E7"/>
  <c r="E48"/>
  <c i="3" r="J37"/>
  <c r="J36"/>
  <c i="1" r="AY56"/>
  <c i="3" r="J35"/>
  <c i="1" r="AX56"/>
  <c i="3" r="BI611"/>
  <c r="BH611"/>
  <c r="BG611"/>
  <c r="BF611"/>
  <c r="T611"/>
  <c r="R611"/>
  <c r="P611"/>
  <c r="BI610"/>
  <c r="BH610"/>
  <c r="BG610"/>
  <c r="BF610"/>
  <c r="T610"/>
  <c r="R610"/>
  <c r="P610"/>
  <c r="BI606"/>
  <c r="BH606"/>
  <c r="BG606"/>
  <c r="BF606"/>
  <c r="T606"/>
  <c r="R606"/>
  <c r="P606"/>
  <c r="BI605"/>
  <c r="BH605"/>
  <c r="BG605"/>
  <c r="BF605"/>
  <c r="T605"/>
  <c r="R605"/>
  <c r="P605"/>
  <c r="BI589"/>
  <c r="BH589"/>
  <c r="BG589"/>
  <c r="BF589"/>
  <c r="T589"/>
  <c r="T588"/>
  <c r="R589"/>
  <c r="R588"/>
  <c r="P589"/>
  <c r="P588"/>
  <c r="BI586"/>
  <c r="BH586"/>
  <c r="BG586"/>
  <c r="BF586"/>
  <c r="T586"/>
  <c r="R586"/>
  <c r="P586"/>
  <c r="BI581"/>
  <c r="BH581"/>
  <c r="BG581"/>
  <c r="BF581"/>
  <c r="T581"/>
  <c r="R581"/>
  <c r="P581"/>
  <c r="BI576"/>
  <c r="BH576"/>
  <c r="BG576"/>
  <c r="BF576"/>
  <c r="T576"/>
  <c r="R576"/>
  <c r="P576"/>
  <c r="BI568"/>
  <c r="BH568"/>
  <c r="BG568"/>
  <c r="BF568"/>
  <c r="T568"/>
  <c r="R568"/>
  <c r="P568"/>
  <c r="BI561"/>
  <c r="BH561"/>
  <c r="BG561"/>
  <c r="BF561"/>
  <c r="T561"/>
  <c r="R561"/>
  <c r="P561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42"/>
  <c r="BH542"/>
  <c r="BG542"/>
  <c r="BF542"/>
  <c r="T542"/>
  <c r="R542"/>
  <c r="P542"/>
  <c r="BI526"/>
  <c r="BH526"/>
  <c r="BG526"/>
  <c r="BF526"/>
  <c r="T526"/>
  <c r="R526"/>
  <c r="P526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7"/>
  <c r="BH497"/>
  <c r="BG497"/>
  <c r="BF497"/>
  <c r="T497"/>
  <c r="R497"/>
  <c r="P497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61"/>
  <c r="BH461"/>
  <c r="BG461"/>
  <c r="BF461"/>
  <c r="T461"/>
  <c r="R461"/>
  <c r="P461"/>
  <c r="BI450"/>
  <c r="BH450"/>
  <c r="BG450"/>
  <c r="BF450"/>
  <c r="T450"/>
  <c r="R450"/>
  <c r="P450"/>
  <c r="BI442"/>
  <c r="BH442"/>
  <c r="BG442"/>
  <c r="BF442"/>
  <c r="T442"/>
  <c r="R442"/>
  <c r="P442"/>
  <c r="BI431"/>
  <c r="BH431"/>
  <c r="BG431"/>
  <c r="BF431"/>
  <c r="T431"/>
  <c r="R431"/>
  <c r="P431"/>
  <c r="BI420"/>
  <c r="BH420"/>
  <c r="BG420"/>
  <c r="BF420"/>
  <c r="T420"/>
  <c r="R420"/>
  <c r="P420"/>
  <c r="BI409"/>
  <c r="BH409"/>
  <c r="BG409"/>
  <c r="BF409"/>
  <c r="T409"/>
  <c r="R409"/>
  <c r="P409"/>
  <c r="BI398"/>
  <c r="BH398"/>
  <c r="BG398"/>
  <c r="BF398"/>
  <c r="T398"/>
  <c r="R398"/>
  <c r="P398"/>
  <c r="BI392"/>
  <c r="BH392"/>
  <c r="BG392"/>
  <c r="BF392"/>
  <c r="T392"/>
  <c r="T391"/>
  <c r="R392"/>
  <c r="R391"/>
  <c r="P392"/>
  <c r="P391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3"/>
  <c r="BH333"/>
  <c r="BG333"/>
  <c r="BF333"/>
  <c r="T333"/>
  <c r="R333"/>
  <c r="P333"/>
  <c r="BI328"/>
  <c r="BH328"/>
  <c r="BG328"/>
  <c r="BF328"/>
  <c r="T328"/>
  <c r="R328"/>
  <c r="P328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293"/>
  <c r="BH293"/>
  <c r="BG293"/>
  <c r="BF293"/>
  <c r="T293"/>
  <c r="R293"/>
  <c r="P293"/>
  <c r="BI288"/>
  <c r="BH288"/>
  <c r="BG288"/>
  <c r="BF288"/>
  <c r="T288"/>
  <c r="R288"/>
  <c r="P288"/>
  <c r="BI277"/>
  <c r="BH277"/>
  <c r="BG277"/>
  <c r="BF277"/>
  <c r="T277"/>
  <c r="R277"/>
  <c r="P277"/>
  <c r="BI272"/>
  <c r="BH272"/>
  <c r="BG272"/>
  <c r="BF272"/>
  <c r="T272"/>
  <c r="R272"/>
  <c r="P272"/>
  <c r="BI263"/>
  <c r="BH263"/>
  <c r="BG263"/>
  <c r="BF263"/>
  <c r="T263"/>
  <c r="R263"/>
  <c r="P263"/>
  <c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39"/>
  <c r="BH239"/>
  <c r="BG239"/>
  <c r="BF239"/>
  <c r="T239"/>
  <c r="R239"/>
  <c r="P239"/>
  <c r="BI231"/>
  <c r="BH231"/>
  <c r="BG231"/>
  <c r="BF231"/>
  <c r="T231"/>
  <c r="R231"/>
  <c r="P231"/>
  <c r="BI225"/>
  <c r="BH225"/>
  <c r="BG225"/>
  <c r="BF225"/>
  <c r="T225"/>
  <c r="R225"/>
  <c r="P225"/>
  <c r="BI220"/>
  <c r="BH220"/>
  <c r="BG220"/>
  <c r="BF220"/>
  <c r="T220"/>
  <c r="R220"/>
  <c r="P220"/>
  <c r="BI209"/>
  <c r="BH209"/>
  <c r="BG209"/>
  <c r="BF209"/>
  <c r="T209"/>
  <c r="R209"/>
  <c r="P209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73"/>
  <c r="BH173"/>
  <c r="BG173"/>
  <c r="BF173"/>
  <c r="T173"/>
  <c r="R173"/>
  <c r="P173"/>
  <c r="BI166"/>
  <c r="BH166"/>
  <c r="BG166"/>
  <c r="BF166"/>
  <c r="T166"/>
  <c r="R166"/>
  <c r="P166"/>
  <c r="BI152"/>
  <c r="BH152"/>
  <c r="BG152"/>
  <c r="BF152"/>
  <c r="T152"/>
  <c r="R152"/>
  <c r="P152"/>
  <c r="BI138"/>
  <c r="BH138"/>
  <c r="BG138"/>
  <c r="BF138"/>
  <c r="T138"/>
  <c r="R138"/>
  <c r="P138"/>
  <c r="BI131"/>
  <c r="BH131"/>
  <c r="BG131"/>
  <c r="BF131"/>
  <c r="T131"/>
  <c r="R131"/>
  <c r="P131"/>
  <c r="BI124"/>
  <c r="BH124"/>
  <c r="BG124"/>
  <c r="BF124"/>
  <c r="T124"/>
  <c r="R124"/>
  <c r="P124"/>
  <c r="BI118"/>
  <c r="BH118"/>
  <c r="BG118"/>
  <c r="BF118"/>
  <c r="T118"/>
  <c r="R118"/>
  <c r="P118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J90"/>
  <c r="F90"/>
  <c r="F88"/>
  <c r="E86"/>
  <c r="J54"/>
  <c r="F54"/>
  <c r="F52"/>
  <c r="E50"/>
  <c r="J24"/>
  <c r="E24"/>
  <c r="J55"/>
  <c r="J23"/>
  <c r="J18"/>
  <c r="E18"/>
  <c r="F91"/>
  <c r="J17"/>
  <c r="J12"/>
  <c r="J52"/>
  <c r="E7"/>
  <c r="E84"/>
  <c i="2" r="J37"/>
  <c r="J36"/>
  <c i="1" r="AY55"/>
  <c i="2" r="J35"/>
  <c i="1" r="AX55"/>
  <c i="2" r="BI619"/>
  <c r="BH619"/>
  <c r="BG619"/>
  <c r="BF619"/>
  <c r="T619"/>
  <c r="R619"/>
  <c r="P619"/>
  <c r="BI618"/>
  <c r="BH618"/>
  <c r="BG618"/>
  <c r="BF618"/>
  <c r="T618"/>
  <c r="R618"/>
  <c r="P618"/>
  <c r="BI614"/>
  <c r="BH614"/>
  <c r="BG614"/>
  <c r="BF614"/>
  <c r="T614"/>
  <c r="T613"/>
  <c r="R614"/>
  <c r="R613"/>
  <c r="P614"/>
  <c r="P613"/>
  <c r="BI599"/>
  <c r="BH599"/>
  <c r="BG599"/>
  <c r="BF599"/>
  <c r="T599"/>
  <c r="T598"/>
  <c r="R599"/>
  <c r="R598"/>
  <c r="P599"/>
  <c r="P598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79"/>
  <c r="BH579"/>
  <c r="BG579"/>
  <c r="BF579"/>
  <c r="T579"/>
  <c r="R579"/>
  <c r="P579"/>
  <c r="BI572"/>
  <c r="BH572"/>
  <c r="BG572"/>
  <c r="BF572"/>
  <c r="T572"/>
  <c r="R572"/>
  <c r="P572"/>
  <c r="BI568"/>
  <c r="BH568"/>
  <c r="BG568"/>
  <c r="BF568"/>
  <c r="T568"/>
  <c r="R568"/>
  <c r="P568"/>
  <c r="BI563"/>
  <c r="BH563"/>
  <c r="BG563"/>
  <c r="BF563"/>
  <c r="T563"/>
  <c r="R563"/>
  <c r="P563"/>
  <c r="BI558"/>
  <c r="BH558"/>
  <c r="BG558"/>
  <c r="BF558"/>
  <c r="T558"/>
  <c r="R558"/>
  <c r="P558"/>
  <c r="BI553"/>
  <c r="BH553"/>
  <c r="BG553"/>
  <c r="BF553"/>
  <c r="T553"/>
  <c r="R553"/>
  <c r="P553"/>
  <c r="BI537"/>
  <c r="BH537"/>
  <c r="BG537"/>
  <c r="BF537"/>
  <c r="T537"/>
  <c r="R537"/>
  <c r="P537"/>
  <c r="BI521"/>
  <c r="BH521"/>
  <c r="BG521"/>
  <c r="BF521"/>
  <c r="T521"/>
  <c r="R521"/>
  <c r="P521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0"/>
  <c r="BH500"/>
  <c r="BG500"/>
  <c r="BF500"/>
  <c r="T500"/>
  <c r="R500"/>
  <c r="P500"/>
  <c r="BI492"/>
  <c r="BH492"/>
  <c r="BG492"/>
  <c r="BF492"/>
  <c r="T492"/>
  <c r="R492"/>
  <c r="P492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R479"/>
  <c r="P479"/>
  <c r="BI474"/>
  <c r="BH474"/>
  <c r="BG474"/>
  <c r="BF474"/>
  <c r="T474"/>
  <c r="R474"/>
  <c r="P474"/>
  <c r="BI462"/>
  <c r="BH462"/>
  <c r="BG462"/>
  <c r="BF462"/>
  <c r="T462"/>
  <c r="R462"/>
  <c r="P462"/>
  <c r="BI450"/>
  <c r="BH450"/>
  <c r="BG450"/>
  <c r="BF450"/>
  <c r="T450"/>
  <c r="R450"/>
  <c r="P450"/>
  <c r="BI439"/>
  <c r="BH439"/>
  <c r="BG439"/>
  <c r="BF439"/>
  <c r="T439"/>
  <c r="R439"/>
  <c r="P439"/>
  <c r="BI428"/>
  <c r="BH428"/>
  <c r="BG428"/>
  <c r="BF428"/>
  <c r="T428"/>
  <c r="R428"/>
  <c r="P428"/>
  <c r="BI417"/>
  <c r="BH417"/>
  <c r="BG417"/>
  <c r="BF417"/>
  <c r="T417"/>
  <c r="R417"/>
  <c r="P417"/>
  <c r="BI406"/>
  <c r="BH406"/>
  <c r="BG406"/>
  <c r="BF406"/>
  <c r="T406"/>
  <c r="R406"/>
  <c r="P406"/>
  <c r="BI400"/>
  <c r="BH400"/>
  <c r="BG400"/>
  <c r="BF400"/>
  <c r="T400"/>
  <c r="T399"/>
  <c r="R400"/>
  <c r="R399"/>
  <c r="P400"/>
  <c r="P399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6"/>
  <c r="BH336"/>
  <c r="BG336"/>
  <c r="BF336"/>
  <c r="T336"/>
  <c r="R336"/>
  <c r="P336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0"/>
  <c r="BH300"/>
  <c r="BG300"/>
  <c r="BF300"/>
  <c r="T300"/>
  <c r="R300"/>
  <c r="P300"/>
  <c r="BI295"/>
  <c r="BH295"/>
  <c r="BG295"/>
  <c r="BF295"/>
  <c r="T295"/>
  <c r="R295"/>
  <c r="P295"/>
  <c r="BI283"/>
  <c r="BH283"/>
  <c r="BG283"/>
  <c r="BF283"/>
  <c r="T283"/>
  <c r="R283"/>
  <c r="P283"/>
  <c r="BI277"/>
  <c r="BH277"/>
  <c r="BG277"/>
  <c r="BF277"/>
  <c r="T277"/>
  <c r="R277"/>
  <c r="P277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6"/>
  <c r="BH236"/>
  <c r="BG236"/>
  <c r="BF236"/>
  <c r="T236"/>
  <c r="R236"/>
  <c r="P236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R218"/>
  <c r="P218"/>
  <c r="BI207"/>
  <c r="BH207"/>
  <c r="BG207"/>
  <c r="BF207"/>
  <c r="T207"/>
  <c r="R207"/>
  <c r="P207"/>
  <c r="BI196"/>
  <c r="BH196"/>
  <c r="BG196"/>
  <c r="BF196"/>
  <c r="T196"/>
  <c r="R196"/>
  <c r="P196"/>
  <c r="BI189"/>
  <c r="BH189"/>
  <c r="BG189"/>
  <c r="BF189"/>
  <c r="T189"/>
  <c r="R189"/>
  <c r="P189"/>
  <c r="BI182"/>
  <c r="BH182"/>
  <c r="BG182"/>
  <c r="BF182"/>
  <c r="T182"/>
  <c r="R182"/>
  <c r="P182"/>
  <c r="BI171"/>
  <c r="BH171"/>
  <c r="BG171"/>
  <c r="BF171"/>
  <c r="T171"/>
  <c r="R171"/>
  <c r="P171"/>
  <c r="BI164"/>
  <c r="BH164"/>
  <c r="BG164"/>
  <c r="BF164"/>
  <c r="T164"/>
  <c r="R164"/>
  <c r="P164"/>
  <c r="BI151"/>
  <c r="BH151"/>
  <c r="BG151"/>
  <c r="BF151"/>
  <c r="T151"/>
  <c r="R151"/>
  <c r="P151"/>
  <c r="BI138"/>
  <c r="BH138"/>
  <c r="BG138"/>
  <c r="BF138"/>
  <c r="T138"/>
  <c r="R138"/>
  <c r="P138"/>
  <c r="BI131"/>
  <c r="BH131"/>
  <c r="BG131"/>
  <c r="BF131"/>
  <c r="T131"/>
  <c r="R131"/>
  <c r="P131"/>
  <c r="BI124"/>
  <c r="BH124"/>
  <c r="BG124"/>
  <c r="BF124"/>
  <c r="T124"/>
  <c r="R124"/>
  <c r="P124"/>
  <c r="BI118"/>
  <c r="BH118"/>
  <c r="BG118"/>
  <c r="BF118"/>
  <c r="T118"/>
  <c r="R118"/>
  <c r="P118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J91"/>
  <c r="F91"/>
  <c r="F89"/>
  <c r="E87"/>
  <c r="J54"/>
  <c r="F54"/>
  <c r="F52"/>
  <c r="E50"/>
  <c r="J24"/>
  <c r="E24"/>
  <c r="J55"/>
  <c r="J23"/>
  <c r="J18"/>
  <c r="E18"/>
  <c r="F55"/>
  <c r="J17"/>
  <c r="J12"/>
  <c r="J52"/>
  <c r="E7"/>
  <c r="E85"/>
  <c i="1" r="L50"/>
  <c r="AM50"/>
  <c r="AM49"/>
  <c r="L49"/>
  <c r="AM47"/>
  <c r="L47"/>
  <c r="L45"/>
  <c r="L44"/>
  <c i="2" r="BK537"/>
  <c r="J312"/>
  <c r="BK614"/>
  <c r="J516"/>
  <c r="J341"/>
  <c r="J223"/>
  <c r="BK521"/>
  <c r="J325"/>
  <c r="J118"/>
  <c r="J368"/>
  <c r="BK182"/>
  <c i="3" r="BK486"/>
  <c r="J355"/>
  <c r="J173"/>
  <c r="J526"/>
  <c r="J442"/>
  <c r="J309"/>
  <c r="BK209"/>
  <c r="J131"/>
  <c r="J500"/>
  <c r="J409"/>
  <c r="BK339"/>
  <c r="BK252"/>
  <c r="J152"/>
  <c r="J610"/>
  <c r="BK561"/>
  <c r="BK385"/>
  <c r="J293"/>
  <c r="BK131"/>
  <c i="4" r="J129"/>
  <c r="BK109"/>
  <c r="BK137"/>
  <c r="BK122"/>
  <c r="BK103"/>
  <c r="BK115"/>
  <c r="J137"/>
  <c r="BK111"/>
  <c i="5" r="J135"/>
  <c r="J126"/>
  <c r="J107"/>
  <c r="J98"/>
  <c r="J150"/>
  <c r="BK136"/>
  <c r="J114"/>
  <c r="J89"/>
  <c r="J149"/>
  <c r="J128"/>
  <c r="J111"/>
  <c r="BK96"/>
  <c r="J140"/>
  <c r="BK116"/>
  <c r="BK94"/>
  <c i="2" r="J553"/>
  <c r="BK300"/>
  <c r="BK131"/>
  <c r="BK474"/>
  <c r="J189"/>
  <c i="1" r="AS54"/>
  <c i="2" r="BK428"/>
  <c r="BK260"/>
  <c i="3" r="BK398"/>
  <c r="J371"/>
  <c r="BK293"/>
  <c r="BK605"/>
  <c r="J344"/>
  <c r="J259"/>
  <c r="J191"/>
  <c r="J589"/>
  <c r="J486"/>
  <c r="BK344"/>
  <c r="BK259"/>
  <c r="BK225"/>
  <c r="BK103"/>
  <c r="J568"/>
  <c r="J365"/>
  <c r="BK263"/>
  <c i="4" r="J131"/>
  <c r="BK102"/>
  <c r="BK124"/>
  <c r="BK117"/>
  <c r="BK141"/>
  <c r="J104"/>
  <c i="5" r="J141"/>
  <c r="J127"/>
  <c r="BK109"/>
  <c r="BK97"/>
  <c r="J137"/>
  <c r="BK123"/>
  <c r="J93"/>
  <c r="BK154"/>
  <c r="J133"/>
  <c r="BK107"/>
  <c r="BK155"/>
  <c r="BK139"/>
  <c r="BK125"/>
  <c r="J117"/>
  <c r="J115"/>
  <c r="BK111"/>
  <c r="J102"/>
  <c r="BK89"/>
  <c i="2" r="BK484"/>
  <c r="J330"/>
  <c r="J245"/>
  <c r="BK586"/>
  <c r="BK363"/>
  <c r="J295"/>
  <c r="BK98"/>
  <c r="J450"/>
  <c r="BK223"/>
  <c r="J439"/>
  <c r="J265"/>
  <c i="3" r="BK586"/>
  <c r="J239"/>
  <c r="BK389"/>
  <c i="2" r="J492"/>
  <c r="BK277"/>
  <c r="J500"/>
  <c r="BK352"/>
  <c r="BK591"/>
  <c r="BK406"/>
  <c r="J171"/>
  <c r="J417"/>
  <c r="J253"/>
  <c i="3" r="BK526"/>
  <c i="2" r="BK618"/>
  <c r="J373"/>
  <c r="J109"/>
  <c r="J558"/>
  <c r="BK283"/>
  <c r="J599"/>
  <c r="J462"/>
  <c r="J277"/>
  <c r="BK568"/>
  <c r="J236"/>
  <c i="3" r="BK500"/>
  <c r="BK392"/>
  <c r="BK333"/>
  <c r="BK97"/>
  <c r="BK476"/>
  <c r="BK349"/>
  <c r="J250"/>
  <c r="J184"/>
  <c r="BK109"/>
  <c r="J510"/>
  <c r="J461"/>
  <c r="J349"/>
  <c r="J277"/>
  <c r="BK191"/>
  <c r="J605"/>
  <c r="J547"/>
  <c r="J431"/>
  <c r="BK312"/>
  <c r="J124"/>
  <c i="4" r="BK119"/>
  <c r="J100"/>
  <c r="BK126"/>
  <c r="J122"/>
  <c r="BK100"/>
  <c r="BK129"/>
  <c r="J107"/>
  <c i="5" r="J145"/>
  <c r="BK122"/>
  <c r="BK104"/>
  <c r="J154"/>
  <c r="J142"/>
  <c r="BK117"/>
  <c r="J97"/>
  <c r="BK145"/>
  <c r="BK132"/>
  <c r="BK106"/>
  <c r="BK153"/>
  <c r="BK137"/>
  <c r="J123"/>
  <c r="BK101"/>
  <c r="J88"/>
  <c i="2" r="BK450"/>
  <c r="J247"/>
  <c r="BK511"/>
  <c r="BK312"/>
  <c r="BK229"/>
  <c r="BK317"/>
  <c r="J103"/>
  <c r="J489"/>
  <c r="J300"/>
  <c i="3" r="J606"/>
  <c r="J420"/>
  <c r="J381"/>
  <c r="BK328"/>
  <c r="BK611"/>
  <c r="BK365"/>
  <c r="J272"/>
  <c r="BK138"/>
  <c r="BK581"/>
  <c r="BK355"/>
  <c r="BK304"/>
  <c r="BK184"/>
  <c r="BK606"/>
  <c r="J542"/>
  <c r="BK481"/>
  <c r="BK309"/>
  <c r="J103"/>
  <c i="4" r="J111"/>
  <c r="J132"/>
  <c r="BK104"/>
  <c r="J106"/>
  <c r="J124"/>
  <c i="5" r="J148"/>
  <c r="BK128"/>
  <c r="BK120"/>
  <c r="BK103"/>
  <c r="BK144"/>
  <c r="BK126"/>
  <c r="J110"/>
  <c r="BK98"/>
  <c r="BK88"/>
  <c r="J147"/>
  <c r="J138"/>
  <c r="BK127"/>
  <c r="BK102"/>
  <c r="BK142"/>
  <c r="J132"/>
  <c r="J118"/>
  <c r="J103"/>
  <c r="J96"/>
  <c i="2" r="J591"/>
  <c r="BK368"/>
  <c r="BK124"/>
  <c r="BK508"/>
  <c r="J256"/>
  <c r="BK579"/>
  <c r="BK393"/>
  <c r="BK109"/>
  <c r="J397"/>
  <c r="J229"/>
  <c i="3" r="BK450"/>
  <c r="BK568"/>
  <c i="2" r="BK563"/>
  <c r="J479"/>
  <c r="BK196"/>
  <c r="BK599"/>
  <c r="BK384"/>
  <c r="BK247"/>
  <c r="J352"/>
  <c r="BK619"/>
  <c r="BK479"/>
  <c r="BK347"/>
  <c i="3" r="BK610"/>
  <c i="2" r="J568"/>
  <c r="BK325"/>
  <c r="BK189"/>
  <c r="J484"/>
  <c r="BK253"/>
  <c r="J124"/>
  <c r="BK417"/>
  <c r="BK236"/>
  <c r="J474"/>
  <c r="J336"/>
  <c i="3" r="J611"/>
  <c r="BK442"/>
  <c r="BK288"/>
  <c r="BK542"/>
  <c r="BK461"/>
  <c r="J376"/>
  <c r="J263"/>
  <c r="J198"/>
  <c r="J118"/>
  <c r="BK552"/>
  <c r="BK381"/>
  <c r="J322"/>
  <c r="BK250"/>
  <c r="BK118"/>
  <c r="J581"/>
  <c r="BK497"/>
  <c r="J333"/>
  <c r="BK272"/>
  <c r="J220"/>
  <c i="4" r="J127"/>
  <c r="BK113"/>
  <c r="J133"/>
  <c r="J120"/>
  <c r="BK133"/>
  <c r="BK107"/>
  <c r="BK131"/>
  <c r="J103"/>
  <c i="5" r="BK130"/>
  <c r="J116"/>
  <c r="J101"/>
  <c r="J153"/>
  <c r="BK141"/>
  <c r="J120"/>
  <c r="J155"/>
  <c r="BK140"/>
  <c r="J130"/>
  <c r="J113"/>
  <c r="J90"/>
  <c r="J134"/>
  <c r="BK110"/>
  <c r="J91"/>
  <c i="2" r="BK489"/>
  <c r="J363"/>
  <c r="J98"/>
  <c r="J400"/>
  <c r="J260"/>
  <c r="J389"/>
  <c r="BK218"/>
  <c r="BK516"/>
  <c r="BK341"/>
  <c r="J151"/>
  <c i="3" r="J497"/>
  <c r="J389"/>
  <c r="J339"/>
  <c r="BK166"/>
  <c r="J385"/>
  <c r="J304"/>
  <c r="BK231"/>
  <c r="J166"/>
  <c r="BK547"/>
  <c r="BK420"/>
  <c r="BK317"/>
  <c r="BK248"/>
  <c r="J109"/>
  <c r="J576"/>
  <c r="J450"/>
  <c r="BK322"/>
  <c r="J209"/>
  <c i="4" r="J118"/>
  <c r="BK135"/>
  <c r="BK120"/>
  <c r="BK99"/>
  <c r="J109"/>
  <c i="5" r="BK156"/>
  <c r="BK134"/>
  <c r="BK114"/>
  <c r="J100"/>
  <c r="BK138"/>
  <c r="BK115"/>
  <c r="J99"/>
  <c r="J156"/>
  <c r="BK146"/>
  <c r="J131"/>
  <c r="BK118"/>
  <c r="BK99"/>
  <c r="J151"/>
  <c r="BK133"/>
  <c r="J122"/>
  <c r="J109"/>
  <c r="BK93"/>
  <c i="2" r="BK558"/>
  <c r="BK389"/>
  <c r="J283"/>
  <c r="J138"/>
  <c r="J618"/>
  <c r="BK462"/>
  <c r="BK336"/>
  <c r="BK171"/>
  <c r="J508"/>
  <c r="BK256"/>
  <c r="BK500"/>
  <c r="BK295"/>
  <c r="BK103"/>
  <c i="3" r="J256"/>
  <c r="J586"/>
  <c i="2" r="J614"/>
  <c r="J379"/>
  <c r="BK151"/>
  <c r="J521"/>
  <c r="BK265"/>
  <c r="J196"/>
  <c r="J563"/>
  <c r="J320"/>
  <c r="BK492"/>
  <c r="BK320"/>
  <c r="BK138"/>
  <c i="3" r="BK431"/>
  <c i="2" r="BK439"/>
  <c r="BK249"/>
  <c r="BK572"/>
  <c r="BK379"/>
  <c r="J249"/>
  <c r="J572"/>
  <c r="BK397"/>
  <c r="BK596"/>
  <c r="BK400"/>
  <c r="BK269"/>
  <c i="3" r="J561"/>
  <c r="BK376"/>
  <c r="J248"/>
  <c r="BK557"/>
  <c r="J472"/>
  <c r="J392"/>
  <c r="BK277"/>
  <c r="J225"/>
  <c r="BK173"/>
  <c r="BK576"/>
  <c r="J481"/>
  <c r="J360"/>
  <c r="J312"/>
  <c r="J231"/>
  <c r="J97"/>
  <c r="J557"/>
  <c r="J476"/>
  <c r="J317"/>
  <c r="J252"/>
  <c i="4" r="BK132"/>
  <c r="J117"/>
  <c r="BK144"/>
  <c r="BK127"/>
  <c r="BK106"/>
  <c r="BK118"/>
  <c r="J144"/>
  <c r="J115"/>
  <c i="5" r="BK149"/>
  <c r="J129"/>
  <c r="BK113"/>
  <c r="BK91"/>
  <c r="J146"/>
  <c r="J124"/>
  <c r="J105"/>
  <c r="BK151"/>
  <c r="J136"/>
  <c r="BK119"/>
  <c r="BK100"/>
  <c r="BK148"/>
  <c r="BK131"/>
  <c r="J104"/>
  <c i="2" r="J619"/>
  <c r="J384"/>
  <c r="J182"/>
  <c r="J596"/>
  <c r="BK357"/>
  <c r="J131"/>
  <c r="J428"/>
  <c r="BK245"/>
  <c r="J579"/>
  <c r="BK373"/>
  <c r="J218"/>
  <c i="3" r="BK510"/>
  <c r="BK360"/>
  <c r="BK198"/>
  <c r="J398"/>
  <c r="J288"/>
  <c r="BK220"/>
  <c r="BK124"/>
  <c r="BK505"/>
  <c r="J328"/>
  <c r="BK256"/>
  <c r="J138"/>
  <c r="BK589"/>
  <c r="J552"/>
  <c r="BK409"/>
  <c r="BK239"/>
  <c i="4" r="J126"/>
  <c r="J141"/>
  <c r="J119"/>
  <c r="J102"/>
  <c r="J135"/>
  <c r="J113"/>
  <c r="J99"/>
  <c i="5" r="J139"/>
  <c r="J125"/>
  <c r="BK105"/>
  <c r="BK147"/>
  <c r="J119"/>
  <c r="J106"/>
  <c r="BK90"/>
  <c r="BK150"/>
  <c r="J144"/>
  <c r="BK129"/>
  <c r="J112"/>
  <c r="J94"/>
  <c r="BK135"/>
  <c r="BK124"/>
  <c r="BK112"/>
  <c i="2" r="J207"/>
  <c r="BK553"/>
  <c r="J347"/>
  <c r="J586"/>
  <c r="J357"/>
  <c r="BK164"/>
  <c i="3" r="J505"/>
  <c r="BK152"/>
  <c r="BK371"/>
  <c i="2" r="J317"/>
  <c r="BK118"/>
  <c r="J406"/>
  <c r="BK330"/>
  <c r="J164"/>
  <c r="J511"/>
  <c r="J269"/>
  <c r="J537"/>
  <c r="J393"/>
  <c r="BK207"/>
  <c i="3" r="BK472"/>
  <c i="2" l="1" r="R97"/>
  <c r="BK130"/>
  <c r="J130"/>
  <c r="J62"/>
  <c r="R195"/>
  <c r="R244"/>
  <c r="R259"/>
  <c r="P319"/>
  <c r="T405"/>
  <c r="R491"/>
  <c r="BK510"/>
  <c r="J510"/>
  <c r="J72"/>
  <c r="BK617"/>
  <c r="J617"/>
  <c r="J75"/>
  <c i="3" r="P96"/>
  <c r="BK130"/>
  <c r="J130"/>
  <c r="J62"/>
  <c r="P197"/>
  <c r="R247"/>
  <c r="R262"/>
  <c r="T311"/>
  <c r="R397"/>
  <c r="P499"/>
  <c r="P604"/>
  <c r="BK609"/>
  <c r="J609"/>
  <c r="J74"/>
  <c i="4" r="BK98"/>
  <c r="J98"/>
  <c r="J61"/>
  <c r="BK101"/>
  <c r="J101"/>
  <c r="J62"/>
  <c r="BK105"/>
  <c r="J105"/>
  <c r="J63"/>
  <c r="T116"/>
  <c r="R125"/>
  <c r="R130"/>
  <c r="T140"/>
  <c r="T136"/>
  <c i="5" r="P87"/>
  <c r="BK95"/>
  <c r="J95"/>
  <c r="J62"/>
  <c r="R95"/>
  <c r="T108"/>
  <c r="P121"/>
  <c r="R143"/>
  <c i="2" r="BK97"/>
  <c r="J97"/>
  <c r="J61"/>
  <c r="T130"/>
  <c r="BK195"/>
  <c r="J195"/>
  <c r="J63"/>
  <c r="P244"/>
  <c r="P259"/>
  <c r="BK319"/>
  <c r="J319"/>
  <c r="J68"/>
  <c r="R405"/>
  <c r="T491"/>
  <c r="R510"/>
  <c r="R617"/>
  <c i="3" r="T96"/>
  <c r="P130"/>
  <c r="T197"/>
  <c r="T247"/>
  <c r="P262"/>
  <c r="P311"/>
  <c r="BK397"/>
  <c r="J397"/>
  <c r="J70"/>
  <c r="T499"/>
  <c r="R604"/>
  <c r="T609"/>
  <c i="4" r="R98"/>
  <c r="R101"/>
  <c r="R105"/>
  <c r="BK116"/>
  <c r="J116"/>
  <c r="J68"/>
  <c r="P125"/>
  <c r="BK130"/>
  <c r="J130"/>
  <c r="J73"/>
  <c r="BK140"/>
  <c r="J140"/>
  <c r="J76"/>
  <c i="5" r="BK87"/>
  <c r="J87"/>
  <c r="J60"/>
  <c r="T87"/>
  <c r="T92"/>
  <c r="T95"/>
  <c r="R108"/>
  <c r="R121"/>
  <c r="P143"/>
  <c r="P152"/>
  <c i="2" r="T97"/>
  <c r="P130"/>
  <c r="P195"/>
  <c r="BK244"/>
  <c r="J244"/>
  <c r="J64"/>
  <c r="T259"/>
  <c r="R319"/>
  <c r="P405"/>
  <c r="P491"/>
  <c r="T510"/>
  <c r="P617"/>
  <c i="3" r="R96"/>
  <c r="R130"/>
  <c r="BK197"/>
  <c r="J197"/>
  <c r="J63"/>
  <c r="BK247"/>
  <c r="J247"/>
  <c r="J64"/>
  <c r="T262"/>
  <c r="BK311"/>
  <c r="J311"/>
  <c r="J68"/>
  <c r="T397"/>
  <c r="BK499"/>
  <c r="J499"/>
  <c r="J71"/>
  <c r="BK604"/>
  <c r="J604"/>
  <c r="J73"/>
  <c r="P609"/>
  <c i="4" r="P98"/>
  <c r="P101"/>
  <c r="P105"/>
  <c r="R116"/>
  <c r="T125"/>
  <c r="T130"/>
  <c r="R140"/>
  <c r="R136"/>
  <c i="5" r="BK92"/>
  <c r="J92"/>
  <c r="J61"/>
  <c r="P92"/>
  <c r="P95"/>
  <c r="P108"/>
  <c r="T121"/>
  <c r="BK152"/>
  <c r="J152"/>
  <c r="J66"/>
  <c r="T152"/>
  <c i="2" r="P97"/>
  <c r="P96"/>
  <c r="R130"/>
  <c r="T195"/>
  <c r="T244"/>
  <c r="BK259"/>
  <c r="J259"/>
  <c r="J67"/>
  <c r="T319"/>
  <c r="BK405"/>
  <c r="J405"/>
  <c r="J70"/>
  <c r="BK491"/>
  <c r="J491"/>
  <c r="J71"/>
  <c r="P510"/>
  <c r="T617"/>
  <c i="3" r="BK96"/>
  <c r="J96"/>
  <c r="J61"/>
  <c r="T130"/>
  <c r="R197"/>
  <c r="P247"/>
  <c r="BK262"/>
  <c r="R311"/>
  <c r="P397"/>
  <c r="R499"/>
  <c r="T604"/>
  <c r="R609"/>
  <c i="4" r="T98"/>
  <c r="T101"/>
  <c r="T105"/>
  <c r="P116"/>
  <c r="BK125"/>
  <c r="J125"/>
  <c r="J71"/>
  <c r="P130"/>
  <c r="P140"/>
  <c r="P136"/>
  <c i="5" r="R87"/>
  <c r="R92"/>
  <c r="BK108"/>
  <c r="J108"/>
  <c r="J63"/>
  <c r="BK121"/>
  <c r="J121"/>
  <c r="J64"/>
  <c r="BK143"/>
  <c r="J143"/>
  <c r="J65"/>
  <c r="T143"/>
  <c r="R152"/>
  <c i="2" r="BK399"/>
  <c r="J399"/>
  <c r="J69"/>
  <c r="BK613"/>
  <c r="J613"/>
  <c r="J74"/>
  <c i="4" r="BK112"/>
  <c r="J112"/>
  <c r="J66"/>
  <c r="BK134"/>
  <c r="J134"/>
  <c r="J74"/>
  <c r="BK136"/>
  <c r="J136"/>
  <c r="J75"/>
  <c i="3" r="BK391"/>
  <c r="J391"/>
  <c r="J69"/>
  <c i="4" r="BK110"/>
  <c r="J110"/>
  <c r="J65"/>
  <c i="2" r="BK255"/>
  <c r="J255"/>
  <c r="J65"/>
  <c i="3" r="BK258"/>
  <c r="J258"/>
  <c r="J65"/>
  <c r="BK588"/>
  <c r="J588"/>
  <c r="J72"/>
  <c i="4" r="BK108"/>
  <c r="J108"/>
  <c r="J64"/>
  <c r="BK114"/>
  <c r="J114"/>
  <c r="J67"/>
  <c i="2" r="BK598"/>
  <c r="J598"/>
  <c r="J73"/>
  <c i="4" r="BK121"/>
  <c r="J121"/>
  <c r="J69"/>
  <c r="BK123"/>
  <c r="J123"/>
  <c r="J70"/>
  <c r="BK128"/>
  <c r="J128"/>
  <c r="J72"/>
  <c i="5" r="E76"/>
  <c r="F82"/>
  <c r="J83"/>
  <c r="BE96"/>
  <c r="BE99"/>
  <c r="BE100"/>
  <c r="BE106"/>
  <c r="BE113"/>
  <c r="BE119"/>
  <c r="BE126"/>
  <c r="BE140"/>
  <c r="BE144"/>
  <c r="BE145"/>
  <c r="BE146"/>
  <c r="BE149"/>
  <c r="J54"/>
  <c r="BE88"/>
  <c r="BE91"/>
  <c r="BE97"/>
  <c r="BE103"/>
  <c r="BE104"/>
  <c r="BE109"/>
  <c r="BE114"/>
  <c r="BE115"/>
  <c r="BE116"/>
  <c r="BE120"/>
  <c r="BE122"/>
  <c r="BE124"/>
  <c r="BE131"/>
  <c r="BE133"/>
  <c r="BE134"/>
  <c r="BE138"/>
  <c r="BE141"/>
  <c r="BE147"/>
  <c r="J52"/>
  <c r="F83"/>
  <c r="BE90"/>
  <c r="BE94"/>
  <c r="BE101"/>
  <c r="BE102"/>
  <c r="BE107"/>
  <c r="BE112"/>
  <c r="BE118"/>
  <c r="BE127"/>
  <c r="BE128"/>
  <c r="BE129"/>
  <c r="BE130"/>
  <c r="BE139"/>
  <c r="BE148"/>
  <c r="BE150"/>
  <c r="BE154"/>
  <c r="BE155"/>
  <c r="BE89"/>
  <c r="BE93"/>
  <c r="BE98"/>
  <c r="BE105"/>
  <c r="BE110"/>
  <c r="BE111"/>
  <c r="BE117"/>
  <c r="BE123"/>
  <c r="BE125"/>
  <c r="BE132"/>
  <c r="BE135"/>
  <c r="BE136"/>
  <c r="BE137"/>
  <c r="BE142"/>
  <c r="BE151"/>
  <c r="BE153"/>
  <c r="BE156"/>
  <c i="4" r="F55"/>
  <c r="J92"/>
  <c r="BE100"/>
  <c r="BE118"/>
  <c r="BE119"/>
  <c r="BE126"/>
  <c r="BE132"/>
  <c i="3" r="BK95"/>
  <c r="J95"/>
  <c r="J60"/>
  <c i="4" r="J52"/>
  <c r="J55"/>
  <c r="BE102"/>
  <c r="BE124"/>
  <c r="BE127"/>
  <c r="BE129"/>
  <c r="BE131"/>
  <c r="BE137"/>
  <c r="BE144"/>
  <c i="3" r="J262"/>
  <c r="J67"/>
  <c i="4" r="F54"/>
  <c r="E86"/>
  <c r="BE99"/>
  <c r="BE107"/>
  <c r="BE109"/>
  <c r="BE111"/>
  <c r="BE113"/>
  <c r="BE115"/>
  <c r="BE117"/>
  <c r="BE103"/>
  <c r="BE104"/>
  <c r="BE106"/>
  <c r="BE120"/>
  <c r="BE122"/>
  <c r="BE133"/>
  <c r="BE135"/>
  <c r="BE141"/>
  <c i="3" r="J88"/>
  <c r="J91"/>
  <c r="BE152"/>
  <c r="BE173"/>
  <c r="BE184"/>
  <c r="BE191"/>
  <c r="BE220"/>
  <c r="BE248"/>
  <c r="BE259"/>
  <c r="BE277"/>
  <c r="BE293"/>
  <c r="BE349"/>
  <c r="BE355"/>
  <c r="BE360"/>
  <c r="BE371"/>
  <c r="BE376"/>
  <c r="BE450"/>
  <c r="BE461"/>
  <c r="BE500"/>
  <c r="BE510"/>
  <c r="BE581"/>
  <c r="BE611"/>
  <c r="E48"/>
  <c r="F55"/>
  <c r="BE124"/>
  <c r="BE138"/>
  <c r="BE166"/>
  <c r="BE198"/>
  <c r="BE231"/>
  <c r="BE288"/>
  <c r="BE365"/>
  <c r="BE385"/>
  <c r="BE389"/>
  <c r="BE392"/>
  <c r="BE431"/>
  <c r="BE442"/>
  <c r="BE472"/>
  <c r="BE486"/>
  <c r="BE526"/>
  <c r="BE557"/>
  <c r="BE561"/>
  <c r="BE605"/>
  <c r="BE610"/>
  <c i="2" r="BK96"/>
  <c i="3" r="BE97"/>
  <c r="BE239"/>
  <c r="BE252"/>
  <c r="BE312"/>
  <c r="BE322"/>
  <c r="BE328"/>
  <c r="BE333"/>
  <c r="BE409"/>
  <c r="BE420"/>
  <c r="BE481"/>
  <c r="BE497"/>
  <c r="BE505"/>
  <c r="BE576"/>
  <c r="BE586"/>
  <c r="BE606"/>
  <c r="BE103"/>
  <c r="BE109"/>
  <c r="BE118"/>
  <c r="BE131"/>
  <c r="BE209"/>
  <c r="BE225"/>
  <c r="BE250"/>
  <c r="BE256"/>
  <c r="BE263"/>
  <c r="BE272"/>
  <c r="BE304"/>
  <c r="BE309"/>
  <c r="BE317"/>
  <c r="BE339"/>
  <c r="BE344"/>
  <c r="BE381"/>
  <c r="BE398"/>
  <c r="BE476"/>
  <c r="BE542"/>
  <c r="BE547"/>
  <c r="BE552"/>
  <c r="BE568"/>
  <c r="BE589"/>
  <c i="2" r="E48"/>
  <c r="F92"/>
  <c r="BE98"/>
  <c r="BE109"/>
  <c r="BE124"/>
  <c r="BE171"/>
  <c r="BE182"/>
  <c r="BE245"/>
  <c r="BE277"/>
  <c r="BE312"/>
  <c r="BE325"/>
  <c r="BE379"/>
  <c r="BE384"/>
  <c r="BE450"/>
  <c r="BE508"/>
  <c r="BE553"/>
  <c r="BE558"/>
  <c r="BE568"/>
  <c r="BE586"/>
  <c r="BE596"/>
  <c r="BE619"/>
  <c r="J89"/>
  <c r="J92"/>
  <c r="BE118"/>
  <c r="BE131"/>
  <c r="BE151"/>
  <c r="BE189"/>
  <c r="BE196"/>
  <c r="BE247"/>
  <c r="BE249"/>
  <c r="BE260"/>
  <c r="BE283"/>
  <c r="BE300"/>
  <c r="BE330"/>
  <c r="BE357"/>
  <c r="BE363"/>
  <c r="BE373"/>
  <c r="BE428"/>
  <c r="BE474"/>
  <c r="BE484"/>
  <c r="BE599"/>
  <c r="BE103"/>
  <c r="BE138"/>
  <c r="BE236"/>
  <c r="BE269"/>
  <c r="BE295"/>
  <c r="BE317"/>
  <c r="BE320"/>
  <c r="BE341"/>
  <c r="BE352"/>
  <c r="BE368"/>
  <c r="BE389"/>
  <c r="BE393"/>
  <c r="BE439"/>
  <c r="BE479"/>
  <c r="BE489"/>
  <c r="BE521"/>
  <c r="BE537"/>
  <c r="BE563"/>
  <c r="BE591"/>
  <c r="BE164"/>
  <c r="BE207"/>
  <c r="BE218"/>
  <c r="BE223"/>
  <c r="BE229"/>
  <c r="BE253"/>
  <c r="BE256"/>
  <c r="BE265"/>
  <c r="BE336"/>
  <c r="BE347"/>
  <c r="BE397"/>
  <c r="BE400"/>
  <c r="BE406"/>
  <c r="BE417"/>
  <c r="BE462"/>
  <c r="BE492"/>
  <c r="BE500"/>
  <c r="BE511"/>
  <c r="BE516"/>
  <c r="BE572"/>
  <c r="BE579"/>
  <c r="BE614"/>
  <c r="BE618"/>
  <c i="3" r="F35"/>
  <c i="1" r="BB56"/>
  <c i="3" r="J34"/>
  <c i="1" r="AW56"/>
  <c i="2" r="F35"/>
  <c i="1" r="BB55"/>
  <c i="4" r="J34"/>
  <c i="1" r="AW57"/>
  <c i="5" r="J34"/>
  <c i="1" r="AW58"/>
  <c i="3" r="F37"/>
  <c i="1" r="BD56"/>
  <c i="2" r="F37"/>
  <c i="1" r="BD55"/>
  <c i="3" r="F36"/>
  <c i="1" r="BC56"/>
  <c i="4" r="F35"/>
  <c i="1" r="BB57"/>
  <c i="2" r="J34"/>
  <c i="1" r="AW55"/>
  <c i="4" r="F34"/>
  <c i="1" r="BA57"/>
  <c i="5" r="F36"/>
  <c i="1" r="BC58"/>
  <c i="4" r="F36"/>
  <c i="1" r="BC57"/>
  <c i="4" r="F37"/>
  <c i="1" r="BD57"/>
  <c i="5" r="F37"/>
  <c i="1" r="BD58"/>
  <c i="5" r="F34"/>
  <c i="1" r="BA58"/>
  <c i="2" r="F34"/>
  <c i="1" r="BA55"/>
  <c i="5" r="F35"/>
  <c i="1" r="BB58"/>
  <c i="3" r="F34"/>
  <c i="1" r="BA56"/>
  <c i="2" r="F36"/>
  <c i="1" r="BC55"/>
  <c i="3" l="1" r="R95"/>
  <c i="2" r="T258"/>
  <c r="T96"/>
  <c r="T95"/>
  <c i="4" r="R97"/>
  <c r="R96"/>
  <c i="3" r="P261"/>
  <c r="R261"/>
  <c r="P95"/>
  <c r="P94"/>
  <c i="1" r="AU56"/>
  <c i="4" r="T97"/>
  <c r="T96"/>
  <c i="3" r="BK261"/>
  <c r="J261"/>
  <c r="J66"/>
  <c r="T95"/>
  <c i="2" r="R258"/>
  <c i="4" r="P97"/>
  <c r="P96"/>
  <c i="1" r="AU57"/>
  <c i="3" r="T261"/>
  <c i="5" r="T86"/>
  <c i="2" r="P258"/>
  <c i="5" r="P86"/>
  <c i="1" r="AU58"/>
  <c i="5" r="R86"/>
  <c i="2" r="P95"/>
  <c i="1" r="AU55"/>
  <c i="2" r="R96"/>
  <c r="R95"/>
  <c i="5" r="BK86"/>
  <c r="J86"/>
  <c i="2" r="BK258"/>
  <c r="J258"/>
  <c r="J66"/>
  <c i="4" r="BK97"/>
  <c r="J97"/>
  <c r="J60"/>
  <c i="3" r="BK94"/>
  <c r="J94"/>
  <c i="2" r="J96"/>
  <c r="J60"/>
  <c i="5" r="F33"/>
  <c i="1" r="AZ58"/>
  <c i="3" r="J30"/>
  <c i="1" r="AG56"/>
  <c i="4" r="F33"/>
  <c i="1" r="AZ57"/>
  <c r="BB54"/>
  <c r="W31"/>
  <c r="BA54"/>
  <c r="W30"/>
  <c r="BD54"/>
  <c r="W33"/>
  <c i="2" r="J33"/>
  <c i="1" r="AV55"/>
  <c r="AT55"/>
  <c i="4" r="J33"/>
  <c i="1" r="AV57"/>
  <c r="AT57"/>
  <c r="BC54"/>
  <c r="AY54"/>
  <c i="2" r="F33"/>
  <c i="1" r="AZ55"/>
  <c i="3" r="J33"/>
  <c i="1" r="AV56"/>
  <c r="AT56"/>
  <c i="5" r="J30"/>
  <c i="1" r="AG58"/>
  <c i="5" r="J33"/>
  <c i="1" r="AV58"/>
  <c r="AT58"/>
  <c r="AN58"/>
  <c i="3" r="F33"/>
  <c i="1" r="AZ56"/>
  <c i="3" l="1" r="T94"/>
  <c r="R94"/>
  <c i="4" r="BK96"/>
  <c r="J96"/>
  <c r="J59"/>
  <c i="2" r="BK95"/>
  <c r="J95"/>
  <c i="5" r="J59"/>
  <c r="J39"/>
  <c i="1" r="AN56"/>
  <c i="3" r="J59"/>
  <c r="J39"/>
  <c i="2" r="J30"/>
  <c i="1" r="AG55"/>
  <c r="AX54"/>
  <c r="AU54"/>
  <c r="AZ54"/>
  <c r="AV54"/>
  <c r="AK29"/>
  <c r="AW54"/>
  <c r="AK30"/>
  <c r="W32"/>
  <c i="2" l="1" r="J39"/>
  <c r="J59"/>
  <c i="1" r="AN55"/>
  <c i="4" r="J30"/>
  <c i="1" r="AG57"/>
  <c r="AN57"/>
  <c r="AT54"/>
  <c r="W29"/>
  <c i="4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<sst xmlns="http://schemas.openxmlformats.org/spreadsheetml/2006/main">
  <si>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</si>
  <si>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</si>
  <si>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</si>
  <si>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</si>
  <si>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</si>
  <si>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{97241f20-c90f-41d2-ba2c-0b7aa3c37d85}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</si>
  <si>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</si>
  <si>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</si>
  <si>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</si>
  <si>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</si>
  <si>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</si>
  <si>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</si>
  <si>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</si>
  <si>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</si>
  <si>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N7642022c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</si>
  <si>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</si>
  <si>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</si>
  <si>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sociálního zařízení v MŠ Dolní</t>
  </si>
  <si>
    <t>KSO:</t>
  </si>
  <si>
    <t/>
  </si>
  <si>
    <t>CC-CZ:</t>
  </si>
  <si>
    <t>Místo:</t>
  </si>
  <si>
    <t xml:space="preserve"> </t>
  </si>
  <si>
    <t>Datum:</t>
  </si>
  <si>
    <t>13. 9. 2022</t>
  </si>
  <si>
    <t>Zadavatel:</t>
  </si>
  <si>
    <t>IČ:</t>
  </si>
  <si>
    <t>Město Frenštát p.R.,náměstí Míru 1,744 01</t>
  </si>
  <si>
    <t>DIČ:</t>
  </si>
  <si>
    <t>Uchazeč:</t>
  </si>
  <si>
    <t>Vyplň údaj</t>
  </si>
  <si>
    <t>Projektant:</t>
  </si>
  <si>
    <t>Jaromír Bartoš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</si>
  <si>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</si>
  <si>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</si>
  <si>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</si>
  <si>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</si>
  <si>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</si>
  <si>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</si>
  <si>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</si>
  <si>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</si>
  <si>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</si>
  <si>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</si>
  <si>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</si>
  <si>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</si>
  <si>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</si>
  <si>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</si>
  <si>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</si>
  <si>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</si>
  <si>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</si>
  <si>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</si>
  <si>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</si>
  <si>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</si>
  <si>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</si>
  <si>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</si>
  <si>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</si>
  <si>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</si>
  <si>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</si>
  <si>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</si>
  <si>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</si>
  <si>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</si>
  <si>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</si>
  <si>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</si>
  <si>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</si>
  <si>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</si>
  <si>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</si>
  <si>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</si>
  <si>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</si>
  <si>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</si>
  <si>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</si>
  <si>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</si>
  <si>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</si>
  <si>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</si>
  <si>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</si>
  <si>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</si>
  <si>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</si>
  <si>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</si>
  <si>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v 1.NP - architektonicko stavební řešení</t>
  </si>
  <si>
    <t>STA</t>
  </si>
  <si>
    <t>1</t>
  </si>
  <si>
    <t>{27128f9f-29fa-4e99-8e90-9cd07ab66cd7}</t>
  </si>
  <si>
    <t>2</t>
  </si>
  <si>
    <t>02</t>
  </si>
  <si>
    <t>Stavební úpravy v 2.NP - architektonicko stavební řešení</t>
  </si>
  <si>
    <t>{31e845d3-6f71-441b-93d9-e44a737e458e}</t>
  </si>
  <si>
    <t>03</t>
  </si>
  <si>
    <t>Elektroinstalace</t>
  </si>
  <si>
    <t>{b4537e8b-7469-4350-8047-385f5fa6d66a}</t>
  </si>
  <si>
    <t>04</t>
  </si>
  <si>
    <t>Zdravotechnika</t>
  </si>
  <si>
    <t>{a370a080-b315-480f-8d77-1a0d91d3e1d8}</t>
  </si>
  <si>
    <t>KRYCÍ LIST SOUPISU PRACÍ</t>
  </si>
  <si>
    <t>Objekt:</t>
  </si>
  <si>
    <t>01 - Stavební úpravy v 1.NP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</si>
  <si>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</si>
  <si>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</si>
  <si>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</si>
  <si>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</si>
  <si>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</si>
  <si>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</si>
  <si>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</si>
  <si>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</si>
  <si>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</si>
  <si>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</si>
  <si>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</si>
  <si>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</si>
  <si>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</si>
  <si>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</si>
  <si>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</si>
  <si>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</si>
  <si>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</si>
  <si>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</si>
  <si>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</si>
  <si>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</si>
  <si>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</si>
  <si>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</si>
  <si>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</si>
  <si>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</si>
  <si>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</si>
  <si>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</si>
  <si>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</si>
  <si>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</si>
  <si>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</si>
  <si>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</si>
  <si>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</si>
  <si>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</si>
  <si>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</si>
  <si>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</si>
  <si>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</si>
  <si>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</si>
  <si>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</si>
  <si>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</si>
  <si>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</si>
  <si>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340271045</t>
  </si>
  <si>
    <t>Zazdívka otvorů v příčkách nebo stěnách pórobetonovými tvárnicemi plochy přes 1 m2 do 4 m2, objemová hmotnost 500 kg/m3, tloušťka příčky 150 mm</t>
  </si>
  <si>
    <t>m2</t>
  </si>
  <si>
    <t>CS ÚRS 2022 02</t>
  </si>
  <si>
    <t>4</t>
  </si>
  <si>
    <t>-1329377129</t>
  </si>
  <si>
    <t>Online PSC</t>
  </si>
  <si>
    <t>https://podminky.urs.cz/item/CS_URS_2022_02/340271045</t>
  </si>
  <si>
    <t>VV</t>
  </si>
  <si>
    <t>půdorys 1.NP</t>
  </si>
  <si>
    <t>0,9*2,02</t>
  </si>
  <si>
    <t>Součet</t>
  </si>
  <si>
    <t>342272225</t>
  </si>
  <si>
    <t>Příčky z pórobetonových tvárnic hladkých na tenké maltové lože objemová hmotnost do 500 kg/m3, tloušťka příčky 100 mm</t>
  </si>
  <si>
    <t>-1099668634</t>
  </si>
  <si>
    <t>https://podminky.urs.cz/item/CS_URS_2022_02/342272225</t>
  </si>
  <si>
    <t>(0,5+0,39+0,5)*2,98</t>
  </si>
  <si>
    <t>(0,6+0,52+0,9)*2,98</t>
  </si>
  <si>
    <t>342272245</t>
  </si>
  <si>
    <t>Příčky z pórobetonových tvárnic hladkých na tenké maltové lože objemová hmotnost do 500 kg/m3, tloušťka příčky 150 mm</t>
  </si>
  <si>
    <t>374558410</t>
  </si>
  <si>
    <t>https://podminky.urs.cz/item/CS_URS_2022_02/342272245</t>
  </si>
  <si>
    <t>4,4*0,65</t>
  </si>
  <si>
    <t>0,39*2,98</t>
  </si>
  <si>
    <t>0,25*0,65</t>
  </si>
  <si>
    <t>4,4*0,45</t>
  </si>
  <si>
    <t>346244354</t>
  </si>
  <si>
    <t>Obezdívka koupelnových van ploch rovných z přesných pórobetonových tvárnic, na tenké maltové lože, tl. 100 mm</t>
  </si>
  <si>
    <t>1706754178</t>
  </si>
  <si>
    <t>https://podminky.urs.cz/item/CS_URS_2022_02/346244354</t>
  </si>
  <si>
    <t>sprchová vanička</t>
  </si>
  <si>
    <t>(0,9+1)*2*0,3</t>
  </si>
  <si>
    <t>5</t>
  </si>
  <si>
    <t>346272256</t>
  </si>
  <si>
    <t>Přizdívky z pórobetonových tvárnic objemová hmotnost do 500 kg/m3, na tenké maltové lože, tloušťka přizdívky 150 mm</t>
  </si>
  <si>
    <t>1625239003</t>
  </si>
  <si>
    <t>https://podminky.urs.cz/item/CS_URS_2022_02/346272256</t>
  </si>
  <si>
    <t>4,1*0,39</t>
  </si>
  <si>
    <t>4,1*0,3</t>
  </si>
  <si>
    <t>6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</si>
  <si>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</si>
  <si>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</si>
  <si>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</si>
  <si>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-1744684009</t>
  </si>
  <si>
    <t>https://podminky.urs.cz/item/CS_URS_2022_02/612131101</t>
  </si>
  <si>
    <t>půdorys 1.NP nový stav</t>
  </si>
  <si>
    <t>(6,89+1,62+0,68+1,81+7,57)*2,98</t>
  </si>
  <si>
    <t>-(0,9*1,97)*3</t>
  </si>
  <si>
    <t>(0,73+1,52+0,73)*2,98</t>
  </si>
  <si>
    <t>7</t>
  </si>
  <si>
    <t>612131121</t>
  </si>
  <si>
    <t>Podkladní a spojovací vrstva vnitřních omítaných ploch penetrace disperzní nanášená ručně stěn</t>
  </si>
  <si>
    <t>-1785721071</t>
  </si>
  <si>
    <t>https://podminky.urs.cz/item/CS_URS_2022_02/612131121</t>
  </si>
  <si>
    <t>příčky plynosilikát</t>
  </si>
  <si>
    <t>(0,8+0,15)*4,4</t>
  </si>
  <si>
    <t>0,6*4,4</t>
  </si>
  <si>
    <t>(0,45+0,12+0,95)*4,1</t>
  </si>
  <si>
    <t>(0,65+0,39+0,65)*2,98</t>
  </si>
  <si>
    <t>0,39*2</t>
  </si>
  <si>
    <t>(0,9+0,1+0,5+0,42+0,5+0,1+0,6+0,52+0,3)*2,98</t>
  </si>
  <si>
    <t>1*0,3</t>
  </si>
  <si>
    <t>(0,9*2,02)*2</t>
  </si>
  <si>
    <t>8</t>
  </si>
  <si>
    <t>612142001</t>
  </si>
  <si>
    <t>Potažení vnitřních ploch pletivem v ploše nebo pruzích, na plném podkladu sklovláknitým vtlačením do tmelu stěn</t>
  </si>
  <si>
    <t>832804758</t>
  </si>
  <si>
    <t>https://podminky.urs.cz/item/CS_URS_2022_02/612142001</t>
  </si>
  <si>
    <t>9</t>
  </si>
  <si>
    <t>612321121</t>
  </si>
  <si>
    <t>Omítka vápenocementová vnitřních ploch nanášená ručně jednovrstvá, tloušťky do 10 mm hladká svislých konstrukcí stěn</t>
  </si>
  <si>
    <t>143095550</t>
  </si>
  <si>
    <t>https://podminky.urs.cz/item/CS_URS_2022_02/612321121</t>
  </si>
  <si>
    <t>10</t>
  </si>
  <si>
    <t>612321131</t>
  </si>
  <si>
    <t>Potažení vnitřních ploch vápenocementovým štukem tloušťky do 3 mm svislých konstrukcí stěn</t>
  </si>
  <si>
    <t>-310032343</t>
  </si>
  <si>
    <t>https://podminky.urs.cz/item/CS_URS_2022_02/612321131</t>
  </si>
  <si>
    <t>(5,99+7,57)*1,48</t>
  </si>
  <si>
    <t>(0,65+0,39)*2*1,48</t>
  </si>
  <si>
    <t>(0,9+1+0,9)*0,98</t>
  </si>
  <si>
    <t>0,1*0,68</t>
  </si>
  <si>
    <t>(0,5+0,42+0,5+0,1+0,6+0,52+0,3+0,52+0,68+1,81)*2,98</t>
  </si>
  <si>
    <t>-(0,9*1,97)</t>
  </si>
  <si>
    <t>(0,73+1,52+0,73)*1,48</t>
  </si>
  <si>
    <t>11</t>
  </si>
  <si>
    <t>619991001</t>
  </si>
  <si>
    <t>Zakrytí vnitřních ploch před znečištěním včetně pozdějšího odkrytí podlah fólií přilepenou lepící páskou</t>
  </si>
  <si>
    <t>797222056</t>
  </si>
  <si>
    <t>https://podminky.urs.cz/item/CS_URS_2022_02/619991001</t>
  </si>
  <si>
    <t>7,57*3</t>
  </si>
  <si>
    <t>4*2</t>
  </si>
  <si>
    <t>2*2</t>
  </si>
  <si>
    <t>12</t>
  </si>
  <si>
    <t>619991011</t>
  </si>
  <si>
    <t>Zakrytí vnitřních ploch před znečištěním včetně pozdějšího odkrytí konstrukcí a prvků obalením fólií a přelepením páskou</t>
  </si>
  <si>
    <t>920684267</t>
  </si>
  <si>
    <t>https://podminky.urs.cz/item/CS_URS_2022_02/619991011</t>
  </si>
  <si>
    <t>1,2*2,1</t>
  </si>
  <si>
    <t>Ostatní konstrukce a práce, bourání</t>
  </si>
  <si>
    <t>13</t>
  </si>
  <si>
    <t>949101111</t>
  </si>
  <si>
    <t>Lešení pomocné pracovní pro objekty pozemních staveb pro zatížení do 150 kg/m2, o výšce lešeňové podlahy do 1,9 m</t>
  </si>
  <si>
    <t>-1622606652</t>
  </si>
  <si>
    <t>https://podminky.urs.cz/item/CS_URS_2022_02/949101111</t>
  </si>
  <si>
    <t>1,6*5,1</t>
  </si>
  <si>
    <t>1,44*5,1</t>
  </si>
  <si>
    <t>0,3*0,25</t>
  </si>
  <si>
    <t>3,43*0,89</t>
  </si>
  <si>
    <t>1,81*1,58</t>
  </si>
  <si>
    <t>0,5*0,3</t>
  </si>
  <si>
    <t>0,42*0,5</t>
  </si>
  <si>
    <t>14</t>
  </si>
  <si>
    <t>952901111</t>
  </si>
  <si>
    <t>Vyčištění budov nebo objektů před předáním do užívání budov bytové nebo občanské výstavby, světlé výšky podlaží do 4 m</t>
  </si>
  <si>
    <t>-50745773</t>
  </si>
  <si>
    <t>https://podminky.urs.cz/item/CS_URS_2022_02/952901111</t>
  </si>
  <si>
    <t>962031132</t>
  </si>
  <si>
    <t>Bourání příček z cihel, tvárnic nebo příčkovek z cihel pálených, plných nebo dutých na maltu vápennou nebo vápenocementovou, tl. do 100 mm</t>
  </si>
  <si>
    <t>920555164</t>
  </si>
  <si>
    <t>https://podminky.urs.cz/item/CS_URS_2022_02/962031132</t>
  </si>
  <si>
    <t>půdorys 1.NP stávající stav</t>
  </si>
  <si>
    <t>0,52*2,98</t>
  </si>
  <si>
    <t>16</t>
  </si>
  <si>
    <t>962032230</t>
  </si>
  <si>
    <t>Bourání zdiva nadzákladového z cihel nebo tvárnic z cihel pálených nebo vápenopískových, na maltu vápennou nebo vápenocementovou, objemu do 1 m3</t>
  </si>
  <si>
    <t>m3</t>
  </si>
  <si>
    <t>1790292935</t>
  </si>
  <si>
    <t>https://podminky.urs.cz/item/CS_URS_2022_02/962032230</t>
  </si>
  <si>
    <t>(0,8+1+0,8+1)*0,575*0,15</t>
  </si>
  <si>
    <t>17</t>
  </si>
  <si>
    <t>968072455</t>
  </si>
  <si>
    <t>Vybourání kovových rámů oken s křídly, dveřních zárubní, vrat, stěn, ostění nebo obkladů dveřních zárubní, plochy do 2 m2</t>
  </si>
  <si>
    <t>-1334395470</t>
  </si>
  <si>
    <t>https://podminky.urs.cz/item/CS_URS_2022_02/968072455</t>
  </si>
  <si>
    <t>0,9*1,97</t>
  </si>
  <si>
    <t>18</t>
  </si>
  <si>
    <t>978013191</t>
  </si>
  <si>
    <t>Otlučení vápenných nebo vápenocementových omítek vnitřních ploch stěn s vyškrabáním spar, s očištěním zdiva, v rozsahu přes 50 do 100 %</t>
  </si>
  <si>
    <t>2123839184</t>
  </si>
  <si>
    <t>https://podminky.urs.cz/item/CS_URS_2022_02/978013191</t>
  </si>
  <si>
    <t>(6,89+1,52+0,52+0,1+1,2+1,81+7,57)*2,98</t>
  </si>
  <si>
    <t>(0,8+1+0,8)*0,575</t>
  </si>
  <si>
    <t>997</t>
  </si>
  <si>
    <t>Přesun sutě</t>
  </si>
  <si>
    <t>19</t>
  </si>
  <si>
    <t>997013211</t>
  </si>
  <si>
    <t>Vnitrostaveništní doprava suti a vybouraných hmot vodorovně do 50 m svisle ručně pro budovy a haly výšky do 6 m</t>
  </si>
  <si>
    <t>t</t>
  </si>
  <si>
    <t>37810770</t>
  </si>
  <si>
    <t>https://podminky.urs.cz/item/CS_URS_2022_02/997013211</t>
  </si>
  <si>
    <t>20</t>
  </si>
  <si>
    <t>997013501</t>
  </si>
  <si>
    <t>Odvoz suti a vybouraných hmot na skládku nebo meziskládku se složením, na vzdálenost do 1 km</t>
  </si>
  <si>
    <t>-1387272064</t>
  </si>
  <si>
    <t>https://podminky.urs.cz/item/CS_URS_2022_02/997013501</t>
  </si>
  <si>
    <t>997013509</t>
  </si>
  <si>
    <t>Odvoz suti a vybouraných hmot na skládku nebo meziskládku se složením, na vzdálenost Příplatek k ceně za každý další i započatý 1 km přes 1 km</t>
  </si>
  <si>
    <t>-1510759630</t>
  </si>
  <si>
    <t>https://podminky.urs.cz/item/CS_URS_2022_02/997013509</t>
  </si>
  <si>
    <t>4,93*14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</si>
  <si>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</si>
  <si>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</si>
  <si>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</si>
  <si>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518681226</t>
  </si>
  <si>
    <t>https://podminky.urs.cz/item/CS_URS_2022_02/997013631</t>
  </si>
  <si>
    <t>998</t>
  </si>
  <si>
    <t>Přesun hmot</t>
  </si>
  <si>
    <t>23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</si>
  <si>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</si>
  <si>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</si>
  <si>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-416779158</t>
  </si>
  <si>
    <t>https://podminky.urs.cz/item/CS_URS_2022_02/998018001</t>
  </si>
  <si>
    <t>PSV</t>
  </si>
  <si>
    <t>Práce a dodávky PSV</t>
  </si>
  <si>
    <t>763</t>
  </si>
  <si>
    <t>Konstrukce suché výstavby</t>
  </si>
  <si>
    <t>24</t>
  </si>
  <si>
    <t>763131130</t>
  </si>
  <si>
    <t>Montáž prefabrikátu pro sádrokartonové podhledy kompletizovaného tvaru L tvaru U 1 x 12,5 mm rozvinuté šířky přes 1000 mm</t>
  </si>
  <si>
    <t>m</t>
  </si>
  <si>
    <t>-1216065822</t>
  </si>
  <si>
    <t>https://podminky.urs.cz/item/CS_URS_2022_02/763131130</t>
  </si>
  <si>
    <t>příčný řez 1.NP</t>
  </si>
  <si>
    <t>4,4</t>
  </si>
  <si>
    <t>25</t>
  </si>
  <si>
    <t>M</t>
  </si>
  <si>
    <t>59031587</t>
  </si>
  <si>
    <t>prefabrikát SDK tvar U lepený deska A 1x12,5mm rš přes 1000 do 1200mm</t>
  </si>
  <si>
    <t>32</t>
  </si>
  <si>
    <t>-726028471</t>
  </si>
  <si>
    <t>26</t>
  </si>
  <si>
    <t>763131451</t>
  </si>
  <si>
    <t>Podhled ze sádrokartonových desek dvouvrstvá zavěšená spodní konstrukce z ocelových profilů CD, UD jednoduše opláštěná deskou impregnovanou H2, tl. 12,5 mm, bez izolace</t>
  </si>
  <si>
    <t>-371546660</t>
  </si>
  <si>
    <t>https://podminky.urs.cz/item/CS_URS_2022_02/763131451</t>
  </si>
  <si>
    <t>podélný řez 1.NP</t>
  </si>
  <si>
    <t>1,6*6,07</t>
  </si>
  <si>
    <t>2,5*0,2</t>
  </si>
  <si>
    <t>1,44*5,39</t>
  </si>
  <si>
    <t>0,2*0,9</t>
  </si>
  <si>
    <t>27</t>
  </si>
  <si>
    <t>763131551</t>
  </si>
  <si>
    <t>Podhled ze sádrokartonových desek jednovrstvá zavěšená spodní konstrukce z ocelových profilů CD, UD jednoduše opláštěná deskou impregnovanou H2, tl. 12,5 mm, bez izolace</t>
  </si>
  <si>
    <t>1672407506</t>
  </si>
  <si>
    <t>https://podminky.urs.cz/item/CS_URS_2022_02/763131551</t>
  </si>
  <si>
    <t>1,6*1,5</t>
  </si>
  <si>
    <t>1,44*1,5</t>
  </si>
  <si>
    <t>28</t>
  </si>
  <si>
    <t>763131714</t>
  </si>
  <si>
    <t>Podhled ze sádrokartonových desek ostatní práce a konstrukce na podhledech ze sádrokartonových desek základní penetrační nátěr</t>
  </si>
  <si>
    <t>383381198</t>
  </si>
  <si>
    <t>https://podminky.urs.cz/item/CS_URS_2022_02/763131714</t>
  </si>
  <si>
    <t>(1,6+1,44)*0,25</t>
  </si>
  <si>
    <t>(0,44+0,33+0,44)*4,4</t>
  </si>
  <si>
    <t>29</t>
  </si>
  <si>
    <t>763131721</t>
  </si>
  <si>
    <t>Podhled ze sádrokartonových desek ostatní práce a konstrukce na podhledech ze sádrokartonových desek skokové změny výšky podhledu do 0,5 m</t>
  </si>
  <si>
    <t>-728055516</t>
  </si>
  <si>
    <t>https://podminky.urs.cz/item/CS_URS_2022_02/763131721</t>
  </si>
  <si>
    <t>1,6+1,44</t>
  </si>
  <si>
    <t>30</t>
  </si>
  <si>
    <t>763131771</t>
  </si>
  <si>
    <t>Podhled ze sádrokartonových desek Příplatek k cenám za rovinnost kvality speciální tmelení kvality Q3</t>
  </si>
  <si>
    <t>-1492903903</t>
  </si>
  <si>
    <t>https://podminky.urs.cz/item/CS_URS_2022_02/763131771</t>
  </si>
  <si>
    <t>31</t>
  </si>
  <si>
    <t>763411211</t>
  </si>
  <si>
    <t>Sanitární příčky vhodné do mokrého prostředí dělící přepážky k pisoárům z dřevotřískových desek s HPL-laminátem tl. 19,6 mm</t>
  </si>
  <si>
    <t>1887131944</t>
  </si>
  <si>
    <t>https://podminky.urs.cz/item/CS_URS_2022_02/763411211</t>
  </si>
  <si>
    <t xml:space="preserve">A zábrana </t>
  </si>
  <si>
    <t>(0,3*0,6)*6</t>
  </si>
  <si>
    <t>998763401</t>
  </si>
  <si>
    <t>Přesun hmot pro konstrukce montované z desek stanovený procentní sazbou (%) z ceny vodorovná dopravní vzdálenost do 50 m v objektech výšky do 6 m</t>
  </si>
  <si>
    <t>%</t>
  </si>
  <si>
    <t>-87705805</t>
  </si>
  <si>
    <t>https://podminky.urs.cz/item/CS_URS_2022_02/998763401</t>
  </si>
  <si>
    <t>766</t>
  </si>
  <si>
    <t>Konstrukce truhlářské</t>
  </si>
  <si>
    <t>33</t>
  </si>
  <si>
    <t>766411811</t>
  </si>
  <si>
    <t>Demontáž obložení stěn panely, plochy do 1,5 m2</t>
  </si>
  <si>
    <t>1579248595</t>
  </si>
  <si>
    <t>https://podminky.urs.cz/item/CS_URS_2022_02/766411811</t>
  </si>
  <si>
    <t>(0,95+0,39+0,95)*4,1</t>
  </si>
  <si>
    <t>34</t>
  </si>
  <si>
    <t>766431811</t>
  </si>
  <si>
    <t>Demontáž obložení sloupů nebo pilířů panely, plochy do 1,5 m2</t>
  </si>
  <si>
    <t>-155066176</t>
  </si>
  <si>
    <t>https://podminky.urs.cz/item/CS_URS_2022_02/766431811</t>
  </si>
  <si>
    <t>(0,39+0,7)*2*2,98</t>
  </si>
  <si>
    <t>35</t>
  </si>
  <si>
    <t>766660172</t>
  </si>
  <si>
    <t>Montáž dveřních křídel dřevěných nebo plastových otevíravých do obložkové zárubně povrchově upravených jednokřídlových, šířky přes 800 mm</t>
  </si>
  <si>
    <t>kus</t>
  </si>
  <si>
    <t>1605822460</t>
  </si>
  <si>
    <t>https://podminky.urs.cz/item/CS_URS_2022_02/766660172</t>
  </si>
  <si>
    <t>D1</t>
  </si>
  <si>
    <t>1+1</t>
  </si>
  <si>
    <t>36</t>
  </si>
  <si>
    <t>61164506</t>
  </si>
  <si>
    <t>dveře jednokřídlé dřevotřískové profilované povrch dýhovaný částečně prosklené 900x1970-2100mm ( kulaté prosklení,viz výkres)</t>
  </si>
  <si>
    <t>-1000666925</t>
  </si>
  <si>
    <t>37</t>
  </si>
  <si>
    <t>766660728</t>
  </si>
  <si>
    <t>Montáž dveřních doplňků dveřního kování interiérového zámku</t>
  </si>
  <si>
    <t>-1149784779</t>
  </si>
  <si>
    <t>https://podminky.urs.cz/item/CS_URS_2022_02/766660728</t>
  </si>
  <si>
    <t>38</t>
  </si>
  <si>
    <t>54924013</t>
  </si>
  <si>
    <t>zámek zadlabací vložkový pravolevý rozteč 72x60mm</t>
  </si>
  <si>
    <t>1179917677</t>
  </si>
  <si>
    <t>39</t>
  </si>
  <si>
    <t>54964102</t>
  </si>
  <si>
    <t>vložka cylindrická 29+40</t>
  </si>
  <si>
    <t>794892673</t>
  </si>
  <si>
    <t>40</t>
  </si>
  <si>
    <t>766660729</t>
  </si>
  <si>
    <t>Montáž dveřních doplňků dveřního kování interiérového štítku s klikou</t>
  </si>
  <si>
    <t>24572218</t>
  </si>
  <si>
    <t>https://podminky.urs.cz/item/CS_URS_2022_02/766660729</t>
  </si>
  <si>
    <t>41</t>
  </si>
  <si>
    <t>54914123</t>
  </si>
  <si>
    <t>kování rozetové klika/klika</t>
  </si>
  <si>
    <t>1603977837</t>
  </si>
  <si>
    <t>42</t>
  </si>
  <si>
    <t>54914125</t>
  </si>
  <si>
    <t>kování rozetové spodní pro cylindrickou vložku</t>
  </si>
  <si>
    <t>1439870714</t>
  </si>
  <si>
    <t>43</t>
  </si>
  <si>
    <t>766682111</t>
  </si>
  <si>
    <t>Montáž zárubní dřevěných, plastových nebo z lamina obložkových, pro dveře jednokřídlové, tloušťky stěny do 170 mm</t>
  </si>
  <si>
    <t>-2141578566</t>
  </si>
  <si>
    <t>https://podminky.urs.cz/item/CS_URS_2022_02/766682111</t>
  </si>
  <si>
    <t>44</t>
  </si>
  <si>
    <t>61181101</t>
  </si>
  <si>
    <t>zárubeň jednokřídlá obložková s dýhovaným povrchem tl stěny 60-150mm rozměru 600-900/1970mm</t>
  </si>
  <si>
    <t>-161095879</t>
  </si>
  <si>
    <t>45</t>
  </si>
  <si>
    <t>766694115</t>
  </si>
  <si>
    <t>Montáž ostatních truhlářských konstrukcí parapetních desek dřevěných nebo plastových šířky do 300 mm, délky přes 3600 mm</t>
  </si>
  <si>
    <t>1106986690</t>
  </si>
  <si>
    <t>https://podminky.urs.cz/item/CS_URS_2022_02/766694115</t>
  </si>
  <si>
    <t>řez příčný</t>
  </si>
  <si>
    <t>46</t>
  </si>
  <si>
    <t>60794100</t>
  </si>
  <si>
    <t>parapet dřevotřískový vnitřní povrch laminátový š 150mm</t>
  </si>
  <si>
    <t>-1786671418</t>
  </si>
  <si>
    <t>47</t>
  </si>
  <si>
    <t>766825821</t>
  </si>
  <si>
    <t>Demontáž nábytku vestavěného skříní dvoukřídlových</t>
  </si>
  <si>
    <t>1619682505</t>
  </si>
  <si>
    <t>https://podminky.urs.cz/item/CS_URS_2022_02/766825821</t>
  </si>
  <si>
    <t>48</t>
  </si>
  <si>
    <t>998766201</t>
  </si>
  <si>
    <t>Přesun hmot pro konstrukce truhlářské stanovený procentní sazbou (%) z ceny vodorovná dopravní vzdálenost do 50 m v objektech výšky do 6 m</t>
  </si>
  <si>
    <t>-1411418881</t>
  </si>
  <si>
    <t>https://podminky.urs.cz/item/CS_URS_2022_02/998766201</t>
  </si>
  <si>
    <t>767</t>
  </si>
  <si>
    <t>Konstrukce zámečnické</t>
  </si>
  <si>
    <t>49</t>
  </si>
  <si>
    <t>767101</t>
  </si>
  <si>
    <t>Demontáž roštu pro opláštění dřevěnými panely</t>
  </si>
  <si>
    <t>vlastní</t>
  </si>
  <si>
    <t>-660258104</t>
  </si>
  <si>
    <t>771</t>
  </si>
  <si>
    <t>Podlahy z dlaždic</t>
  </si>
  <si>
    <t>50</t>
  </si>
  <si>
    <t>771121011</t>
  </si>
  <si>
    <t>Příprava podkladu před provedením dlažby nátěr penetrační na podlahu</t>
  </si>
  <si>
    <t>-636765169</t>
  </si>
  <si>
    <t>https://podminky.urs.cz/item/CS_URS_2022_02/771121011</t>
  </si>
  <si>
    <t>51</t>
  </si>
  <si>
    <t>771151022</t>
  </si>
  <si>
    <t>Příprava podkladu před provedením dlažby samonivelační stěrka min.pevnosti 30 MPa, tloušťky přes 3 do 5 mm</t>
  </si>
  <si>
    <t>1035605639</t>
  </si>
  <si>
    <t>https://podminky.urs.cz/item/CS_URS_2022_02/771151022</t>
  </si>
  <si>
    <t>52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</si>
  <si>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</si>
  <si>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</si>
  <si>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-871280496</t>
  </si>
  <si>
    <t>https://podminky.urs.cz/item/CS_URS_2022_02/771574263</t>
  </si>
  <si>
    <t>53</t>
  </si>
  <si>
    <t>59761409</t>
  </si>
  <si>
    <t>dlažba keramická slinutá protiskluzná do interiéru i exteriéru pro vysoké mechanické namáhání přes 9 do 12ks/m2</t>
  </si>
  <si>
    <t>-605981588</t>
  </si>
  <si>
    <t>21,852*1,1 'Přepočtené koeficientem množství</t>
  </si>
  <si>
    <t>54</t>
  </si>
  <si>
    <t>771591207</t>
  </si>
  <si>
    <t>Izolace podlahy pod dlažbu montáž izolace nátěrem nebo stěrkou ve dvou vrstvách</t>
  </si>
  <si>
    <t>-1574765036</t>
  </si>
  <si>
    <t>https://podminky.urs.cz/item/CS_URS_2022_02/771591207</t>
  </si>
  <si>
    <t>1*0,9</t>
  </si>
  <si>
    <t>55</t>
  </si>
  <si>
    <t>58581246</t>
  </si>
  <si>
    <t>stěrka hydroizolační jednosložková do interiéru pod dlažbu</t>
  </si>
  <si>
    <t>kg</t>
  </si>
  <si>
    <t>-352857552</t>
  </si>
  <si>
    <t>22,752*2,575 'Přepočtené koeficientem množství</t>
  </si>
  <si>
    <t>56</t>
  </si>
  <si>
    <t>771591241</t>
  </si>
  <si>
    <t>Izolace podlahy pod dlažbu těsnícími izolačními pásy vnitřní kout</t>
  </si>
  <si>
    <t>-237041238</t>
  </si>
  <si>
    <t>https://podminky.urs.cz/item/CS_URS_2022_02/771591241</t>
  </si>
  <si>
    <t>57</t>
  </si>
  <si>
    <t>771591242</t>
  </si>
  <si>
    <t>Izolace podlahy pod dlažbu těsnícími izolačními pásy vnější roh</t>
  </si>
  <si>
    <t>60208155</t>
  </si>
  <si>
    <t>https://podminky.urs.cz/item/CS_URS_2022_02/771591242</t>
  </si>
  <si>
    <t>58</t>
  </si>
  <si>
    <t>771591264</t>
  </si>
  <si>
    <t>Izolace podlahy pod dlažbu těsnícími izolačními pásy mezi podlahou a stěnu</t>
  </si>
  <si>
    <t>818022660</t>
  </si>
  <si>
    <t>https://podminky.urs.cz/item/CS_URS_2022_02/771591264</t>
  </si>
  <si>
    <t>5,99+0,9+1+0,9+0,1+0,68+1,91+7,57</t>
  </si>
  <si>
    <t>5,05+0,39+4,7+0,25+0,3</t>
  </si>
  <si>
    <t>59</t>
  </si>
  <si>
    <t>998771201</t>
  </si>
  <si>
    <t>Přesun hmot pro podlahy z dlaždic stanovený procentní sazbou (%) z ceny vodorovná dopravní vzdálenost do 50 m v objektech výšky do 6 m</t>
  </si>
  <si>
    <t>-1227849865</t>
  </si>
  <si>
    <t>https://podminky.urs.cz/item/CS_URS_2022_02/998771201</t>
  </si>
  <si>
    <t>776</t>
  </si>
  <si>
    <t>Podlahy povlakové</t>
  </si>
  <si>
    <t>60</t>
  </si>
  <si>
    <t>776111116</t>
  </si>
  <si>
    <t>Příprava podkladu broušení podlah stávajícího podkladu pro odstranění lepidla (po starých krytinách)</t>
  </si>
  <si>
    <t>-398851450</t>
  </si>
  <si>
    <t>https://podminky.urs.cz/item/CS_URS_2022_02/776111116</t>
  </si>
  <si>
    <t>1,6*7,57</t>
  </si>
  <si>
    <t>0,2*2,4</t>
  </si>
  <si>
    <t>1,44*6,89</t>
  </si>
  <si>
    <t>0,15*1,3</t>
  </si>
  <si>
    <t>61</t>
  </si>
  <si>
    <t>776201812</t>
  </si>
  <si>
    <t>Demontáž povlakových podlahovin lepených ručně s podložkou</t>
  </si>
  <si>
    <t>-963160931</t>
  </si>
  <si>
    <t>https://podminky.urs.cz/item/CS_URS_2022_02/776201812</t>
  </si>
  <si>
    <t>62</t>
  </si>
  <si>
    <t>998776201</t>
  </si>
  <si>
    <t>Přesun hmot pro podlahy povlakové stanovený procentní sazbou (%) z ceny vodorovná dopravní vzdálenost do 50 m v objektech výšky do 6 m</t>
  </si>
  <si>
    <t>954254039</t>
  </si>
  <si>
    <t>https://podminky.urs.cz/item/CS_URS_2022_02/998776201</t>
  </si>
  <si>
    <t>781</t>
  </si>
  <si>
    <t>Dokončovací práce - obklady</t>
  </si>
  <si>
    <t>63</t>
  </si>
  <si>
    <t>781131207</t>
  </si>
  <si>
    <t>Izolace stěny pod obklad montáž izolace nátěrem nebo stěrkou ve dvou vrstvách</t>
  </si>
  <si>
    <t>821521249</t>
  </si>
  <si>
    <t>https://podminky.urs.cz/item/CS_URS_2022_02/781131207</t>
  </si>
  <si>
    <t>sprchový kout</t>
  </si>
  <si>
    <t>(0,9+1+0,9)*2</t>
  </si>
  <si>
    <t>64</t>
  </si>
  <si>
    <t>58581246a</t>
  </si>
  <si>
    <t>1989819935</t>
  </si>
  <si>
    <t>5,6*2,575 'Přepočtené koeficientem množství</t>
  </si>
  <si>
    <t>65</t>
  </si>
  <si>
    <t>781474113</t>
  </si>
  <si>
    <t>Montáž obkladů vnitřních stěn z dlaždic keramických lepených flexibilním lepidlem maloformátových hladkých přes 12 do 19 ks/m2</t>
  </si>
  <si>
    <t>-354526702</t>
  </si>
  <si>
    <t>https://podminky.urs.cz/item/CS_URS_2022_02/781474113</t>
  </si>
  <si>
    <t>(5,99+7,57)*1,5</t>
  </si>
  <si>
    <t>-(0,9*1,5)</t>
  </si>
  <si>
    <t>4,4*0,8</t>
  </si>
  <si>
    <t>4,4*0,95</t>
  </si>
  <si>
    <t>4,4*0,1</t>
  </si>
  <si>
    <t>(0,65+0,39+0,65)*1,5</t>
  </si>
  <si>
    <t>0,39*0,7</t>
  </si>
  <si>
    <t>0,1*2,3</t>
  </si>
  <si>
    <t>(0,73+1,52+0,73)*1,5</t>
  </si>
  <si>
    <t>66</t>
  </si>
  <si>
    <t>59761071</t>
  </si>
  <si>
    <t>obklad keramický hladký přes 12 do 19ks/m2</t>
  </si>
  <si>
    <t>-196913461</t>
  </si>
  <si>
    <t>42,518*1,1 'Přepočtené koeficientem množství</t>
  </si>
  <si>
    <t>67</t>
  </si>
  <si>
    <t>781491012</t>
  </si>
  <si>
    <t>Montáž zrcadel lepených silikonovým tmelem na podkladní omítku, plochy přes 1 m2</t>
  </si>
  <si>
    <t>-831048910</t>
  </si>
  <si>
    <t>https://podminky.urs.cz/item/CS_URS_2022_02/781491012</t>
  </si>
  <si>
    <t>podélný řez</t>
  </si>
  <si>
    <t>4,4*0,5</t>
  </si>
  <si>
    <t>68</t>
  </si>
  <si>
    <t>63465126</t>
  </si>
  <si>
    <t>zrcadlo nemontované čiré tl 5mm max rozměr 3210x2250mm</t>
  </si>
  <si>
    <t>2011964677</t>
  </si>
  <si>
    <t>2,2*1,1 'Přepočtené koeficientem množství</t>
  </si>
  <si>
    <t>69</t>
  </si>
  <si>
    <t>781493611</t>
  </si>
  <si>
    <t>Obklad - dokončující práce montáž vanových dvířek plastových lepených s rámem</t>
  </si>
  <si>
    <t>-658703260</t>
  </si>
  <si>
    <t>https://podminky.urs.cz/item/CS_URS_2022_02/781493611</t>
  </si>
  <si>
    <t>70</t>
  </si>
  <si>
    <t>56245721</t>
  </si>
  <si>
    <t>dvířka vanová bílá 300x300mm</t>
  </si>
  <si>
    <t>739825688</t>
  </si>
  <si>
    <t>71</t>
  </si>
  <si>
    <t>781494111</t>
  </si>
  <si>
    <t>Obklad - dokončující práce profily ukončovací lepené flexibilním lepidlem rohové</t>
  </si>
  <si>
    <t>-285049253</t>
  </si>
  <si>
    <t>https://podminky.urs.cz/item/CS_URS_2022_02/781494111</t>
  </si>
  <si>
    <t>0,95+1,5+1,5+2+2,3</t>
  </si>
  <si>
    <t>4,4+4,4</t>
  </si>
  <si>
    <t>17,05*1,2 'Přepočtené koeficientem množství</t>
  </si>
  <si>
    <t>72</t>
  </si>
  <si>
    <t>781494511</t>
  </si>
  <si>
    <t>Obklad - dokončující práce profily ukončovací lepené flexibilním lepidlem ukončovací</t>
  </si>
  <si>
    <t>-393299791</t>
  </si>
  <si>
    <t>https://podminky.urs.cz/item/CS_URS_2022_02/781494511</t>
  </si>
  <si>
    <t>5,99+0,9+1+0,9+0,1+7,57</t>
  </si>
  <si>
    <t>-(0,9)</t>
  </si>
  <si>
    <t>0,73+1,52+0,73</t>
  </si>
  <si>
    <t>18,54*1,2 'Přepočtené koeficientem množství</t>
  </si>
  <si>
    <t>73</t>
  </si>
  <si>
    <t>781674112</t>
  </si>
  <si>
    <t>Montáž obkladů parapetů z dlaždic keramických lepených flexibilním lepidlem, šířky parapetu přes 100 do 150 mm</t>
  </si>
  <si>
    <t>-117240608</t>
  </si>
  <si>
    <t>https://podminky.urs.cz/item/CS_URS_2022_02/781674112</t>
  </si>
  <si>
    <t>4,4+4,1</t>
  </si>
  <si>
    <t>74</t>
  </si>
  <si>
    <t>59761071a</t>
  </si>
  <si>
    <t>-1915752209</t>
  </si>
  <si>
    <t>8,5*0,165 'Přepočtené koeficientem množství</t>
  </si>
  <si>
    <t>75</t>
  </si>
  <si>
    <t>998781202</t>
  </si>
  <si>
    <t>Přesun hmot pro obklady keramické stanovený procentní sazbou (%) z ceny vodorovná dopravní vzdálenost do 50 m v objektech výšky přes 6 do 12 m</t>
  </si>
  <si>
    <t>-1554107154</t>
  </si>
  <si>
    <t>https://podminky.urs.cz/item/CS_URS_2022_02/998781202</t>
  </si>
  <si>
    <t>784</t>
  </si>
  <si>
    <t>Dokončovací práce - malby a tapety</t>
  </si>
  <si>
    <t>76</t>
  </si>
  <si>
    <t>784211101</t>
  </si>
  <si>
    <t>Malby z malířských směsí oděruvzdorných za mokra dvojnásobné, bílé za mokra oděruvzdorné výborně v místnostech výšky do 3,80 m</t>
  </si>
  <si>
    <t>1258652397</t>
  </si>
  <si>
    <t>https://podminky.urs.cz/item/CS_URS_2022_02/784211101</t>
  </si>
  <si>
    <t>Mezisoučet</t>
  </si>
  <si>
    <t>28,798</t>
  </si>
  <si>
    <t>OST</t>
  </si>
  <si>
    <t>Ostatní</t>
  </si>
  <si>
    <t>77</t>
  </si>
  <si>
    <t>OST 02</t>
  </si>
  <si>
    <t>Vnitřní vybavení - nábytek - vestavné skříňky, kryty radiátorů</t>
  </si>
  <si>
    <t>soubor</t>
  </si>
  <si>
    <t>512</t>
  </si>
  <si>
    <t>-721871698</t>
  </si>
  <si>
    <t>VRN</t>
  </si>
  <si>
    <t>Vedlejší rozpočtové náklady</t>
  </si>
  <si>
    <t>78</t>
  </si>
  <si>
    <t>VRN 01</t>
  </si>
  <si>
    <t>Zařízení staveniště</t>
  </si>
  <si>
    <t>-305521702</t>
  </si>
  <si>
    <t>79</t>
  </si>
  <si>
    <t>VRN 02</t>
  </si>
  <si>
    <t>Provoz investora</t>
  </si>
  <si>
    <t>-1314396161</t>
  </si>
  <si>
    <t>02 - Stavební úpravy v 2.NP - architektonicko stavební řešení</t>
  </si>
  <si>
    <t>půdorys 2.NP</t>
  </si>
  <si>
    <t>půdorys 2.NP nový stav</t>
  </si>
  <si>
    <t>(0,65+1,52+0,65)*2,98</t>
  </si>
  <si>
    <t>půdorys .NP nový stav</t>
  </si>
  <si>
    <t>-(0,9*2,02)*4</t>
  </si>
  <si>
    <t>(0,65+1,52+0,65)*1,48</t>
  </si>
  <si>
    <t>půdorys 2.NP stávající stav</t>
  </si>
  <si>
    <t>0,65*2,98</t>
  </si>
  <si>
    <t>(1+1+1+1)*0,575*0,15</t>
  </si>
  <si>
    <t>(6,89+1,52+0,65+0,1+1,3+1,81+7,57)*2,98</t>
  </si>
  <si>
    <t>(1+1+1+0,6)*0,575</t>
  </si>
  <si>
    <t>-(0,9*1,97)*4</t>
  </si>
  <si>
    <t>5,139*14</t>
  </si>
  <si>
    <t>podélný řez 2.NP</t>
  </si>
  <si>
    <t>3,4*5,47</t>
  </si>
  <si>
    <t>1,81*1,3</t>
  </si>
  <si>
    <t>0,52*0,3</t>
  </si>
  <si>
    <t>3,4*1,5</t>
  </si>
  <si>
    <t>3,4*0,25</t>
  </si>
  <si>
    <t>3,4</t>
  </si>
  <si>
    <t>-490448840</t>
  </si>
  <si>
    <t>A zábrana</t>
  </si>
  <si>
    <t>776111311</t>
  </si>
  <si>
    <t>Příprava podkladu vysátí podlah</t>
  </si>
  <si>
    <t>-347971745</t>
  </si>
  <si>
    <t>https://podminky.urs.cz/item/CS_URS_2022_02/776111311</t>
  </si>
  <si>
    <t>776121321</t>
  </si>
  <si>
    <t>Příprava podkladu penetrace neředěná podlah</t>
  </si>
  <si>
    <t>310902625</t>
  </si>
  <si>
    <t>https://podminky.urs.cz/item/CS_URS_2022_02/776121321</t>
  </si>
  <si>
    <t>776141122</t>
  </si>
  <si>
    <t>Příprava podkladu vyrovnání samonivelační stěrkou podlah min.pevnosti 30 MPa, tloušťky přes 3 do 5 mm</t>
  </si>
  <si>
    <t>1091102832</t>
  </si>
  <si>
    <t>https://podminky.urs.cz/item/CS_URS_2022_02/776141122</t>
  </si>
  <si>
    <t>776241121</t>
  </si>
  <si>
    <t>Montáž podlahovin ze sametového vinylu lepením pásů vzorovaných</t>
  </si>
  <si>
    <t>1411396351</t>
  </si>
  <si>
    <t>https://podminky.urs.cz/item/CS_URS_2022_02/776241121</t>
  </si>
  <si>
    <t>28411081</t>
  </si>
  <si>
    <t>vinyl sametový vyrobený systémem vločkování, digitální tisk tl 4,3mm, nylon 6.6, hustota vlákna 70mil/m2, zátěž 33, R10, hořlavost Bfl S1, útlum 20dB</t>
  </si>
  <si>
    <t>-1865302455</t>
  </si>
  <si>
    <t>776410811</t>
  </si>
  <si>
    <t>Demontáž soklíků nebo lišt pryžových nebo plastových</t>
  </si>
  <si>
    <t>-971915787</t>
  </si>
  <si>
    <t>https://podminky.urs.cz/item/CS_URS_2022_02/776410811</t>
  </si>
  <si>
    <t>3,43+6,97+1,52+0,65+0,1+1,4+1,81+7,57</t>
  </si>
  <si>
    <t>776411111</t>
  </si>
  <si>
    <t>Montáž soklíků lepením obvodových, výšky do 80 mm</t>
  </si>
  <si>
    <t>54384383</t>
  </si>
  <si>
    <t>https://podminky.urs.cz/item/CS_URS_2022_02/776411111</t>
  </si>
  <si>
    <t>0,6+0,52+0,3+0,52+0,68+1,81+3,43</t>
  </si>
  <si>
    <t>28411009</t>
  </si>
  <si>
    <t>lišta soklová PVC 18x80mm</t>
  </si>
  <si>
    <t>-736908891</t>
  </si>
  <si>
    <t>7,86*1,02 'Přepočtené koeficientem množství</t>
  </si>
  <si>
    <t>776991121</t>
  </si>
  <si>
    <t>Ostatní práce údržba nových podlahovin po pokládce čištění základní</t>
  </si>
  <si>
    <t>-820985589</t>
  </si>
  <si>
    <t>https://podminky.urs.cz/item/CS_URS_2022_02/776991121</t>
  </si>
  <si>
    <t>(0,65+1,52+0,65)*1,5</t>
  </si>
  <si>
    <t>42,278*1,1 'Přepočtené koeficientem množství</t>
  </si>
  <si>
    <t>-(0,9*0,5)</t>
  </si>
  <si>
    <t>28,167</t>
  </si>
  <si>
    <t>OST 01</t>
  </si>
  <si>
    <t>Zabezpečení schodiště proti zašpinění - zakrytí jednotlivých stupňů dřevěnou konstrukcí</t>
  </si>
  <si>
    <t>547475427</t>
  </si>
  <si>
    <t>1741425072</t>
  </si>
  <si>
    <t>03 - Elektroinstalace</t>
  </si>
  <si>
    <t>D1 - Elektromontáže</t>
  </si>
  <si>
    <t xml:space="preserve">    D2 - KRABICE ODBOČNÁ POD OMÍTKU BEZ SVORKOVNICE</t>
  </si>
  <si>
    <t xml:space="preserve">    D3 - KABEL SILOVÝ,IZOLACE PVC</t>
  </si>
  <si>
    <t xml:space="preserve">    D4 - PŘÍSTROJ SPÍNAČE, PŘEPÍNAČE (se šroubovými svorkami), pro Tango, Neo, Element, Time, Alpha</t>
  </si>
  <si>
    <t xml:space="preserve">    D5 - KRYT SPÍNAČE, TANGO</t>
  </si>
  <si>
    <t xml:space="preserve">    D6 - RÁMEČEK, TANGO</t>
  </si>
  <si>
    <t xml:space="preserve">    D7 - ZÁSUVKA NN, TANGO</t>
  </si>
  <si>
    <t xml:space="preserve">    D8 - SVÍTIDLA</t>
  </si>
  <si>
    <t xml:space="preserve">    D9 - UKONČENÍ KABELŮ SMRŠŤOVACÍ ZÁKLOPKOU DO</t>
  </si>
  <si>
    <t xml:space="preserve">    D11 - UKONČENÍ VODIČŮ CYA NA SVORKOVNICI</t>
  </si>
  <si>
    <t xml:space="preserve">    D12 - ZEMNÍCÍ SVORKA</t>
  </si>
  <si>
    <t xml:space="preserve">    D13 - VODIČ JEDNOŽILOVÝ OHEBNÝ (CYA)</t>
  </si>
  <si>
    <t xml:space="preserve">    D14 - HODINOVE ZUCTOVACI SAZBY</t>
  </si>
  <si>
    <t xml:space="preserve">    D15 - PROVEDENI REVIZNICH ZKOUSEK DLE CSN 331500</t>
  </si>
  <si>
    <t>D16 - PODRUŽNÝ MATERIÁL</t>
  </si>
  <si>
    <t xml:space="preserve">    D17 - VEDLEJŠÍ NÁKLADY</t>
  </si>
  <si>
    <t>Elektromontáže</t>
  </si>
  <si>
    <t>D2</t>
  </si>
  <si>
    <t>KRABICE ODBOČNÁ POD OMÍTKU BEZ SVORKOVNICE</t>
  </si>
  <si>
    <t>Pol1</t>
  </si>
  <si>
    <t>KU68-1902 73x42</t>
  </si>
  <si>
    <t>ks</t>
  </si>
  <si>
    <t>Pol2</t>
  </si>
  <si>
    <t>KU 68-1903 KRABICE ODBOČNÁ se svorkovnicí</t>
  </si>
  <si>
    <t>D3</t>
  </si>
  <si>
    <t>KABEL SILOVÝ,IZOLACE PVC</t>
  </si>
  <si>
    <t>Pol3</t>
  </si>
  <si>
    <t>CYKY-J 3x1.5 , pod omítkou</t>
  </si>
  <si>
    <t>Pol4</t>
  </si>
  <si>
    <t>CYKY-O 3x1.5 , pod omítkou</t>
  </si>
  <si>
    <t>Pol5</t>
  </si>
  <si>
    <t>CYKY-O 2x1.5 , pod omítkou</t>
  </si>
  <si>
    <t>D4</t>
  </si>
  <si>
    <t>PŘÍSTROJ SPÍNAČE, PŘEPÍNAČE (se šroubovými svorkami), pro Tango, Neo, Element, Time, Alpha</t>
  </si>
  <si>
    <t>Pol6</t>
  </si>
  <si>
    <t>3558-A01340 Přístroj spínače jednopólového; řazení 1, 1So</t>
  </si>
  <si>
    <t>Pol7</t>
  </si>
  <si>
    <t>3558-A06340 Přístroj přepínače střídavého; řazení 6, 6So (1, 1So)</t>
  </si>
  <si>
    <t>D5</t>
  </si>
  <si>
    <t>KRYT SPÍNAČE, TANGO</t>
  </si>
  <si>
    <t>Pol8</t>
  </si>
  <si>
    <t>3558A-A651 B Kryt spínače kolébkového; d. Tango; b. bílá</t>
  </si>
  <si>
    <t>D6</t>
  </si>
  <si>
    <t>RÁMEČEK, TANGO</t>
  </si>
  <si>
    <t>Pol9</t>
  </si>
  <si>
    <t>3901A-B10 B Rámeček pro elektroinstalační přístroje, jednonásobný; d. Tango; b. bílá</t>
  </si>
  <si>
    <t>D7</t>
  </si>
  <si>
    <t>ZÁSUVKA NN, TANGO</t>
  </si>
  <si>
    <t>Pol10</t>
  </si>
  <si>
    <t>5518A-A2349 B Zásuvka jednonásobná, s ochranným kolíkem; d. Tango; b. bílá</t>
  </si>
  <si>
    <t>D8</t>
  </si>
  <si>
    <t>SVÍTIDLA</t>
  </si>
  <si>
    <t>Pol11</t>
  </si>
  <si>
    <t>"A"-LEDEX-FANLED 30W, 3000-D 220 840(nebo rovnocené řešení)</t>
  </si>
  <si>
    <t>Pol12</t>
  </si>
  <si>
    <t>"B"-LEDEX-ZM 3401 LED 11,5W, IP44</t>
  </si>
  <si>
    <t>Pol13</t>
  </si>
  <si>
    <t>"C"-V-TAZ LED PÁSEK 12V, 6500K, 36W, IP65,-5m (nebo rovnocené řešení)</t>
  </si>
  <si>
    <t>Pol14</t>
  </si>
  <si>
    <t>Zísuvkový LED zdroj-T-LED 05308, 60W (nebo rovnocené řešení)</t>
  </si>
  <si>
    <t>D9</t>
  </si>
  <si>
    <t>UKONČENÍ KABELŮ SMRŠŤOVACÍ ZÁKLOPKOU DO</t>
  </si>
  <si>
    <t>Pol15</t>
  </si>
  <si>
    <t>5x6 mm2</t>
  </si>
  <si>
    <t>D11</t>
  </si>
  <si>
    <t>UKONČENÍ VODIČŮ CYA NA SVORKOVNICI</t>
  </si>
  <si>
    <t>Pol16</t>
  </si>
  <si>
    <t>Do 16 mm2</t>
  </si>
  <si>
    <t>D12</t>
  </si>
  <si>
    <t>ZEMNÍCÍ SVORKA</t>
  </si>
  <si>
    <t>Pol17</t>
  </si>
  <si>
    <t>ZSA16 zemnicí svorka na potrubí</t>
  </si>
  <si>
    <t>Pol18</t>
  </si>
  <si>
    <t>Cu pás.ZSA16 Pásek uzemňovací Cu, 0.5m</t>
  </si>
  <si>
    <t>D13</t>
  </si>
  <si>
    <t>VODIČ JEDNOŽILOVÝ OHEBNÝ (CYA)</t>
  </si>
  <si>
    <t>Pol19</t>
  </si>
  <si>
    <t>H07V-K 4 mm2 ,ZŽ volně</t>
  </si>
  <si>
    <t>D14</t>
  </si>
  <si>
    <t>HODINOVE ZUCTOVACI SAZBY</t>
  </si>
  <si>
    <t>Pol20</t>
  </si>
  <si>
    <t>Demontaz stavajiciho zarizeni</t>
  </si>
  <si>
    <t>hod</t>
  </si>
  <si>
    <t>Pol21</t>
  </si>
  <si>
    <t>Vyhledani pripojovaciho mista</t>
  </si>
  <si>
    <t>Pol22</t>
  </si>
  <si>
    <t>Napojeni na stavajici zarizeni</t>
  </si>
  <si>
    <t>D15</t>
  </si>
  <si>
    <t>PROVEDENI REVIZNICH ZKOUSEK DLE CSN 331500</t>
  </si>
  <si>
    <t>Pol23</t>
  </si>
  <si>
    <t>Revizni technik</t>
  </si>
  <si>
    <t>D16</t>
  </si>
  <si>
    <t>PODRUŽNÝ MATERIÁL</t>
  </si>
  <si>
    <t>Pol24</t>
  </si>
  <si>
    <t>Podružný materiál</t>
  </si>
  <si>
    <t>kpl</t>
  </si>
  <si>
    <t>1274339599</t>
  </si>
  <si>
    <t>D17</t>
  </si>
  <si>
    <t>VEDLEJŠÍ NÁKLADY</t>
  </si>
  <si>
    <t>Pol25</t>
  </si>
  <si>
    <t>PPV 6,00% z montáže: materiál + práce</t>
  </si>
  <si>
    <t>-1606965331</t>
  </si>
  <si>
    <t>Pol26</t>
  </si>
  <si>
    <t>GZS 3,25% z pravé strany mezisoučtu 2</t>
  </si>
  <si>
    <t>-1206409763</t>
  </si>
  <si>
    <t>04 - Zdravotechnika</t>
  </si>
  <si>
    <t>8 - armatury</t>
  </si>
  <si>
    <t>96 - Bourání konstrukcí</t>
  </si>
  <si>
    <t>721 - Vnitřní kanalizace</t>
  </si>
  <si>
    <t>722 - Vnitřní vodovod</t>
  </si>
  <si>
    <t>725 - Zařizovací předměty</t>
  </si>
  <si>
    <t>733 - Rozvod potrubí</t>
  </si>
  <si>
    <t>799 - Ostatní</t>
  </si>
  <si>
    <t>armatury</t>
  </si>
  <si>
    <t>722235653</t>
  </si>
  <si>
    <t>Ventil zpětný DN 25</t>
  </si>
  <si>
    <t>Práce</t>
  </si>
  <si>
    <t>723235113</t>
  </si>
  <si>
    <t>Kohout kulový DN 25</t>
  </si>
  <si>
    <t>734233124</t>
  </si>
  <si>
    <t>Kohout kulový DN 32</t>
  </si>
  <si>
    <t>721978364R00</t>
  </si>
  <si>
    <t>3cestný směšovací ventil DN25</t>
  </si>
  <si>
    <t>96</t>
  </si>
  <si>
    <t>Bourání konstrukcí</t>
  </si>
  <si>
    <t>974042532</t>
  </si>
  <si>
    <t>Vysekání rýh v podlaze betonové</t>
  </si>
  <si>
    <t>894756217R00</t>
  </si>
  <si>
    <t>Oprava podlahy, vč. betonové mazaniny</t>
  </si>
  <si>
    <t>721</t>
  </si>
  <si>
    <t>Vnitřní kanalizace</t>
  </si>
  <si>
    <t>721171809</t>
  </si>
  <si>
    <t>Demontáž potrubí z PVC do D 160 mm</t>
  </si>
  <si>
    <t>721176102</t>
  </si>
  <si>
    <t>Potrubí HT připojovací D 40 x 1,8 mm</t>
  </si>
  <si>
    <t>721176103</t>
  </si>
  <si>
    <t>Potrubí HT připojovací D 50 x 1,8 mm</t>
  </si>
  <si>
    <t>721176104</t>
  </si>
  <si>
    <t>Potrubí HT připojovací D 75 x 1,9 mm</t>
  </si>
  <si>
    <t>721176115</t>
  </si>
  <si>
    <t>Potrubí HT odpadní svislé D 110 x 2,7 mm</t>
  </si>
  <si>
    <t>721176116</t>
  </si>
  <si>
    <t>Potrubí HT odpadní svislé D 125 x 3,1 mm</t>
  </si>
  <si>
    <t>721176222</t>
  </si>
  <si>
    <t>Potrubí PVC DN100</t>
  </si>
  <si>
    <t>721176223</t>
  </si>
  <si>
    <t>Potrubí PVC DN125</t>
  </si>
  <si>
    <t>721290112</t>
  </si>
  <si>
    <t>Zkouška těsnosti kanalizace vodou</t>
  </si>
  <si>
    <t>721058974R00</t>
  </si>
  <si>
    <t>Demontáž ohříváče</t>
  </si>
  <si>
    <t>721088947R00</t>
  </si>
  <si>
    <t>Čistící kus DN100</t>
  </si>
  <si>
    <t>72167894R00</t>
  </si>
  <si>
    <t>Čistící kus DN125</t>
  </si>
  <si>
    <t>722</t>
  </si>
  <si>
    <t>Vnitřní vodovod</t>
  </si>
  <si>
    <t>722172411</t>
  </si>
  <si>
    <t>Potrubí z PPR, D 20 x 2,8 mm, PN 16, vč.zed.výpom.</t>
  </si>
  <si>
    <t>722172412</t>
  </si>
  <si>
    <t>Potrubí z PPR, D 25 x 3,5 mm, PN 16, vč.zed.výpom.</t>
  </si>
  <si>
    <t>722172413</t>
  </si>
  <si>
    <t>Potrubí z PPR, D 32 x 4,4 mm, PN 16, vč.zed.výpom.</t>
  </si>
  <si>
    <t>722172414</t>
  </si>
  <si>
    <t>Potrubí z PPR, D 40 x 5,5 mm, PN 16, vč.zed.výpom.</t>
  </si>
  <si>
    <t>722181213</t>
  </si>
  <si>
    <t>Izolace návleková MIRELON PRO tl. stěny 13 mm vnitřní průměr 18 mm</t>
  </si>
  <si>
    <t>722181213.1</t>
  </si>
  <si>
    <t>Izolace návleková MIRELON PRO tl. stěny 13 mm vnitřní průměr 22 mm</t>
  </si>
  <si>
    <t>722181213.2</t>
  </si>
  <si>
    <t>Izolace návleková MIRELON PRO tl. stěny 13 mm vnitřní průměr 28 mm</t>
  </si>
  <si>
    <t>722181213.3</t>
  </si>
  <si>
    <t>Izolace návleková MIRELON PRO tl. stěny 13 mm vnitřní průměr 35 mm</t>
  </si>
  <si>
    <t>722290234</t>
  </si>
  <si>
    <t>Proplach a dezinfekce vodovod.potrubí</t>
  </si>
  <si>
    <t>230170012</t>
  </si>
  <si>
    <t>Zkouška těsnosti potrubí</t>
  </si>
  <si>
    <t>697 201</t>
  </si>
  <si>
    <t>rozbor vzorků vody</t>
  </si>
  <si>
    <t>721489623R00</t>
  </si>
  <si>
    <t>Dvířka magnetická, plastová 200x200</t>
  </si>
  <si>
    <t>725</t>
  </si>
  <si>
    <t>Zařizovací předměty</t>
  </si>
  <si>
    <t>725110814</t>
  </si>
  <si>
    <t>Demontáž stáv. klozetů kombinovaných</t>
  </si>
  <si>
    <t>725210821</t>
  </si>
  <si>
    <t>Demontáž stáv. umyvadel</t>
  </si>
  <si>
    <t>725017163</t>
  </si>
  <si>
    <t>Umyvadlo, 60 x 49 cm, bílé</t>
  </si>
  <si>
    <t>725249103</t>
  </si>
  <si>
    <t>Montáž vaničky keramické</t>
  </si>
  <si>
    <t>725240811</t>
  </si>
  <si>
    <t>Demontáž stráv. sprchových koutů</t>
  </si>
  <si>
    <t>725823511</t>
  </si>
  <si>
    <t>Baterie umyvadlová stoján. ruční, na jednu vodu standardní</t>
  </si>
  <si>
    <t>725845111</t>
  </si>
  <si>
    <t>Baterie sprchová nástěnná ruční, bez příslušenství standardní na jednu vodu</t>
  </si>
  <si>
    <t>725860213</t>
  </si>
  <si>
    <t>Sifon umyvadlový D 32, 40 mm</t>
  </si>
  <si>
    <t>725860411</t>
  </si>
  <si>
    <t>Připojovací koleno</t>
  </si>
  <si>
    <t>731100898</t>
  </si>
  <si>
    <t>Demontáž průtokových baterií</t>
  </si>
  <si>
    <t>80</t>
  </si>
  <si>
    <t>998725101</t>
  </si>
  <si>
    <t>Přesun hmot pro zařizovací předměty, výšky do 6 m</t>
  </si>
  <si>
    <t>82</t>
  </si>
  <si>
    <t>721066044R00</t>
  </si>
  <si>
    <t>Sedátko</t>
  </si>
  <si>
    <t>84</t>
  </si>
  <si>
    <t>721066088R00</t>
  </si>
  <si>
    <t>WC dětské - závěsné, vč. montáže</t>
  </si>
  <si>
    <t>86</t>
  </si>
  <si>
    <t>721114589R00</t>
  </si>
  <si>
    <t>Vanička keramická 950x900, vč.sifonu</t>
  </si>
  <si>
    <t>88</t>
  </si>
  <si>
    <t>721448311R00</t>
  </si>
  <si>
    <t>T67</t>
  </si>
  <si>
    <t>90</t>
  </si>
  <si>
    <t>721459741R00</t>
  </si>
  <si>
    <t>Zazdění modulu, vč. vyztužení</t>
  </si>
  <si>
    <t>92</t>
  </si>
  <si>
    <t>721488914R00</t>
  </si>
  <si>
    <t>Demontáž sifonu</t>
  </si>
  <si>
    <t>94</t>
  </si>
  <si>
    <t>721844679R00</t>
  </si>
  <si>
    <t>Modul pro zazdění</t>
  </si>
  <si>
    <t>721887698R00</t>
  </si>
  <si>
    <t>Umyvadlo dětské - 45x41</t>
  </si>
  <si>
    <t>98</t>
  </si>
  <si>
    <t>721896411</t>
  </si>
  <si>
    <t>Osazení modulu</t>
  </si>
  <si>
    <t>100</t>
  </si>
  <si>
    <t>721988378R00</t>
  </si>
  <si>
    <t>Tlačítko k WC bílé</t>
  </si>
  <si>
    <t>102</t>
  </si>
  <si>
    <t>733</t>
  </si>
  <si>
    <t>Rozvod potrubí</t>
  </si>
  <si>
    <t>733120819</t>
  </si>
  <si>
    <t>Demontáž potrubí z hladkých trubek</t>
  </si>
  <si>
    <t>104</t>
  </si>
  <si>
    <t>721099874R00</t>
  </si>
  <si>
    <t>Napojení na stáv. rozvod vody</t>
  </si>
  <si>
    <t>106</t>
  </si>
  <si>
    <t>721458796R00</t>
  </si>
  <si>
    <t>Závěs potrubí voda</t>
  </si>
  <si>
    <t>108</t>
  </si>
  <si>
    <t>721459874R00</t>
  </si>
  <si>
    <t>napojení na stáv. rozvod kanalizace</t>
  </si>
  <si>
    <t>110</t>
  </si>
  <si>
    <t>721647894R00</t>
  </si>
  <si>
    <t>Sekání prostupů přes strop 100x100 mm</t>
  </si>
  <si>
    <t>112</t>
  </si>
  <si>
    <t>721698741R00</t>
  </si>
  <si>
    <t>Závěs potrubí kanal.</t>
  </si>
  <si>
    <t>114</t>
  </si>
  <si>
    <t>721741823R00</t>
  </si>
  <si>
    <t>Manžeta protipožární DN125</t>
  </si>
  <si>
    <t>116</t>
  </si>
  <si>
    <t>727214159R00</t>
  </si>
  <si>
    <t>Manžeta protipožární DN100</t>
  </si>
  <si>
    <t>118</t>
  </si>
  <si>
    <t>799</t>
  </si>
  <si>
    <t>100 200</t>
  </si>
  <si>
    <t>Nezměřitelná položka</t>
  </si>
  <si>
    <t>120</t>
  </si>
  <si>
    <t>214 698</t>
  </si>
  <si>
    <t>úklid staveniště</t>
  </si>
  <si>
    <t>122</t>
  </si>
  <si>
    <t>947 023</t>
  </si>
  <si>
    <t>likvidace a odvoz odpadu,vč.poplatku za skládku</t>
  </si>
  <si>
    <t>124</t>
  </si>
  <si>
    <t>947 024</t>
  </si>
  <si>
    <t>Stavební přípomoce - drážky, prostupy, rýhy, dozdívky</t>
  </si>
  <si>
    <t>-764504132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</si>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</sst>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0271045" TargetMode="External" /><Relationship Id="rId2" Type="http://schemas.openxmlformats.org/officeDocument/2006/relationships/hyperlink" Target="https://podminky.urs.cz/item/CS_URS_2022_02/342272225" TargetMode="External" /><Relationship Id="rId3" Type="http://schemas.openxmlformats.org/officeDocument/2006/relationships/hyperlink" Target="https://podminky.urs.cz/item/CS_URS_2022_02/342272245" TargetMode="External" /><Relationship Id="rId4" Type="http://schemas.openxmlformats.org/officeDocument/2006/relationships/hyperlink" Target="https://podminky.urs.cz/item/CS_URS_2022_02/346244354" TargetMode="External" /><Relationship Id="rId5" Type="http://schemas.openxmlformats.org/officeDocument/2006/relationships/hyperlink" Target="https://podminky.urs.cz/item/CS_URS_2022_02/346272256" TargetMode="External" /><Relationship Id="rId6" Type="http://schemas.openxmlformats.org/officeDocument/2006/relationships/hyperlink" Target="https://podminky.urs.cz/item/CS_URS_2022_02/612131101" TargetMode="External" /><Relationship Id="rId7" Type="http://schemas.openxmlformats.org/officeDocument/2006/relationships/hyperlink" Target="https://podminky.urs.cz/item/CS_URS_2022_02/612131121" TargetMode="External" /><Relationship Id="rId8" Type="http://schemas.openxmlformats.org/officeDocument/2006/relationships/hyperlink" Target="https://podminky.urs.cz/item/CS_URS_2022_02/612142001" TargetMode="External" /><Relationship Id="rId9" Type="http://schemas.openxmlformats.org/officeDocument/2006/relationships/hyperlink" Target="https://podminky.urs.cz/item/CS_URS_2022_02/612321121" TargetMode="External" /><Relationship Id="rId10" Type="http://schemas.openxmlformats.org/officeDocument/2006/relationships/hyperlink" Target="https://podminky.urs.cz/item/CS_URS_2022_02/612321131" TargetMode="External" /><Relationship Id="rId11" Type="http://schemas.openxmlformats.org/officeDocument/2006/relationships/hyperlink" Target="https://podminky.urs.cz/item/CS_URS_2022_02/619991001" TargetMode="External" /><Relationship Id="rId12" Type="http://schemas.openxmlformats.org/officeDocument/2006/relationships/hyperlink" Target="https://podminky.urs.cz/item/CS_URS_2022_02/619991011" TargetMode="External" /><Relationship Id="rId13" Type="http://schemas.openxmlformats.org/officeDocument/2006/relationships/hyperlink" Target="https://podminky.urs.cz/item/CS_URS_2022_02/949101111" TargetMode="External" /><Relationship Id="rId14" Type="http://schemas.openxmlformats.org/officeDocument/2006/relationships/hyperlink" Target="https://podminky.urs.cz/item/CS_URS_2022_02/952901111" TargetMode="External" /><Relationship Id="rId15" Type="http://schemas.openxmlformats.org/officeDocument/2006/relationships/hyperlink" Target="https://podminky.urs.cz/item/CS_URS_2022_02/962031132" TargetMode="External" /><Relationship Id="rId16" Type="http://schemas.openxmlformats.org/officeDocument/2006/relationships/hyperlink" Target="https://podminky.urs.cz/item/CS_URS_2022_02/962032230" TargetMode="External" /><Relationship Id="rId17" Type="http://schemas.openxmlformats.org/officeDocument/2006/relationships/hyperlink" Target="https://podminky.urs.cz/item/CS_URS_2022_02/968072455" TargetMode="External" /><Relationship Id="rId18" Type="http://schemas.openxmlformats.org/officeDocument/2006/relationships/hyperlink" Target="https://podminky.urs.cz/item/CS_URS_2022_02/978013191" TargetMode="External" /><Relationship Id="rId19" Type="http://schemas.openxmlformats.org/officeDocument/2006/relationships/hyperlink" Target="https://podminky.urs.cz/item/CS_URS_2022_02/997013211" TargetMode="External" /><Relationship Id="rId20" Type="http://schemas.openxmlformats.org/officeDocument/2006/relationships/hyperlink" Target="https://podminky.urs.cz/item/CS_URS_2022_02/997013501" TargetMode="External" /><Relationship Id="rId21" Type="http://schemas.openxmlformats.org/officeDocument/2006/relationships/hyperlink" Target="https://podminky.urs.cz/item/CS_URS_2022_02/997013509" TargetMode="External" /><Relationship Id="rId22" Type="http://schemas.openxmlformats.org/officeDocument/2006/relationships/hyperlink" Target="https://podminky.urs.cz/item/CS_URS_2022_02/997013631" TargetMode="External" /><Relationship Id="rId23" Type="http://schemas.openxmlformats.org/officeDocument/2006/relationships/hyperlink" Target="https://podminky.urs.cz/item/CS_URS_2022_02/998018001" TargetMode="External" /><Relationship Id="rId24" Type="http://schemas.openxmlformats.org/officeDocument/2006/relationships/hyperlink" Target="https://podminky.urs.cz/item/CS_URS_2022_02/763131130" TargetMode="External" /><Relationship Id="rId25" Type="http://schemas.openxmlformats.org/officeDocument/2006/relationships/hyperlink" Target="https://podminky.urs.cz/item/CS_URS_2022_02/763131451" TargetMode="External" /><Relationship Id="rId26" Type="http://schemas.openxmlformats.org/officeDocument/2006/relationships/hyperlink" Target="https://podminky.urs.cz/item/CS_URS_2022_02/763131551" TargetMode="External" /><Relationship Id="rId27" Type="http://schemas.openxmlformats.org/officeDocument/2006/relationships/hyperlink" Target="https://podminky.urs.cz/item/CS_URS_2022_02/763131714" TargetMode="External" /><Relationship Id="rId28" Type="http://schemas.openxmlformats.org/officeDocument/2006/relationships/hyperlink" Target="https://podminky.urs.cz/item/CS_URS_2022_02/763131721" TargetMode="External" /><Relationship Id="rId29" Type="http://schemas.openxmlformats.org/officeDocument/2006/relationships/hyperlink" Target="https://podminky.urs.cz/item/CS_URS_2022_02/763131771" TargetMode="External" /><Relationship Id="rId30" Type="http://schemas.openxmlformats.org/officeDocument/2006/relationships/hyperlink" Target="https://podminky.urs.cz/item/CS_URS_2022_02/763411211" TargetMode="External" /><Relationship Id="rId31" Type="http://schemas.openxmlformats.org/officeDocument/2006/relationships/hyperlink" Target="https://podminky.urs.cz/item/CS_URS_2022_02/998763401" TargetMode="External" /><Relationship Id="rId32" Type="http://schemas.openxmlformats.org/officeDocument/2006/relationships/hyperlink" Target="https://podminky.urs.cz/item/CS_URS_2022_02/766411811" TargetMode="External" /><Relationship Id="rId33" Type="http://schemas.openxmlformats.org/officeDocument/2006/relationships/hyperlink" Target="https://podminky.urs.cz/item/CS_URS_2022_02/766431811" TargetMode="External" /><Relationship Id="rId34" Type="http://schemas.openxmlformats.org/officeDocument/2006/relationships/hyperlink" Target="https://podminky.urs.cz/item/CS_URS_2022_02/766660172" TargetMode="External" /><Relationship Id="rId35" Type="http://schemas.openxmlformats.org/officeDocument/2006/relationships/hyperlink" Target="https://podminky.urs.cz/item/CS_URS_2022_02/766660728" TargetMode="External" /><Relationship Id="rId36" Type="http://schemas.openxmlformats.org/officeDocument/2006/relationships/hyperlink" Target="https://podminky.urs.cz/item/CS_URS_2022_02/766660729" TargetMode="External" /><Relationship Id="rId37" Type="http://schemas.openxmlformats.org/officeDocument/2006/relationships/hyperlink" Target="https://podminky.urs.cz/item/CS_URS_2022_02/766682111" TargetMode="External" /><Relationship Id="rId38" Type="http://schemas.openxmlformats.org/officeDocument/2006/relationships/hyperlink" Target="https://podminky.urs.cz/item/CS_URS_2022_02/766694115" TargetMode="External" /><Relationship Id="rId39" Type="http://schemas.openxmlformats.org/officeDocument/2006/relationships/hyperlink" Target="https://podminky.urs.cz/item/CS_URS_2022_02/766825821" TargetMode="External" /><Relationship Id="rId40" Type="http://schemas.openxmlformats.org/officeDocument/2006/relationships/hyperlink" Target="https://podminky.urs.cz/item/CS_URS_2022_02/998766201" TargetMode="External" /><Relationship Id="rId41" Type="http://schemas.openxmlformats.org/officeDocument/2006/relationships/hyperlink" Target="https://podminky.urs.cz/item/CS_URS_2022_02/771121011" TargetMode="External" /><Relationship Id="rId42" Type="http://schemas.openxmlformats.org/officeDocument/2006/relationships/hyperlink" Target="https://podminky.urs.cz/item/CS_URS_2022_02/771151022" TargetMode="External" /><Relationship Id="rId43" Type="http://schemas.openxmlformats.org/officeDocument/2006/relationships/hyperlink" Target="https://podminky.urs.cz/item/CS_URS_2022_02/771574263" TargetMode="External" /><Relationship Id="rId44" Type="http://schemas.openxmlformats.org/officeDocument/2006/relationships/hyperlink" Target="https://podminky.urs.cz/item/CS_URS_2022_02/771591207" TargetMode="External" /><Relationship Id="rId45" Type="http://schemas.openxmlformats.org/officeDocument/2006/relationships/hyperlink" Target="https://podminky.urs.cz/item/CS_URS_2022_02/771591241" TargetMode="External" /><Relationship Id="rId46" Type="http://schemas.openxmlformats.org/officeDocument/2006/relationships/hyperlink" Target="https://podminky.urs.cz/item/CS_URS_2022_02/771591242" TargetMode="External" /><Relationship Id="rId47" Type="http://schemas.openxmlformats.org/officeDocument/2006/relationships/hyperlink" Target="https://podminky.urs.cz/item/CS_URS_2022_02/771591264" TargetMode="External" /><Relationship Id="rId48" Type="http://schemas.openxmlformats.org/officeDocument/2006/relationships/hyperlink" Target="https://podminky.urs.cz/item/CS_URS_2022_02/998771201" TargetMode="External" /><Relationship Id="rId49" Type="http://schemas.openxmlformats.org/officeDocument/2006/relationships/hyperlink" Target="https://podminky.urs.cz/item/CS_URS_2022_02/776111116" TargetMode="External" /><Relationship Id="rId50" Type="http://schemas.openxmlformats.org/officeDocument/2006/relationships/hyperlink" Target="https://podminky.urs.cz/item/CS_URS_2022_02/776201812" TargetMode="External" /><Relationship Id="rId51" Type="http://schemas.openxmlformats.org/officeDocument/2006/relationships/hyperlink" Target="https://podminky.urs.cz/item/CS_URS_2022_02/998776201" TargetMode="External" /><Relationship Id="rId52" Type="http://schemas.openxmlformats.org/officeDocument/2006/relationships/hyperlink" Target="https://podminky.urs.cz/item/CS_URS_2022_02/781131207" TargetMode="External" /><Relationship Id="rId53" Type="http://schemas.openxmlformats.org/officeDocument/2006/relationships/hyperlink" Target="https://podminky.urs.cz/item/CS_URS_2022_02/781474113" TargetMode="External" /><Relationship Id="rId54" Type="http://schemas.openxmlformats.org/officeDocument/2006/relationships/hyperlink" Target="https://podminky.urs.cz/item/CS_URS_2022_02/781491012" TargetMode="External" /><Relationship Id="rId55" Type="http://schemas.openxmlformats.org/officeDocument/2006/relationships/hyperlink" Target="https://podminky.urs.cz/item/CS_URS_2022_02/781493611" TargetMode="External" /><Relationship Id="rId56" Type="http://schemas.openxmlformats.org/officeDocument/2006/relationships/hyperlink" Target="https://podminky.urs.cz/item/CS_URS_2022_02/781494111" TargetMode="External" /><Relationship Id="rId57" Type="http://schemas.openxmlformats.org/officeDocument/2006/relationships/hyperlink" Target="https://podminky.urs.cz/item/CS_URS_2022_02/781494511" TargetMode="External" /><Relationship Id="rId58" Type="http://schemas.openxmlformats.org/officeDocument/2006/relationships/hyperlink" Target="https://podminky.urs.cz/item/CS_URS_2022_02/781674112" TargetMode="External" /><Relationship Id="rId59" Type="http://schemas.openxmlformats.org/officeDocument/2006/relationships/hyperlink" Target="https://podminky.urs.cz/item/CS_URS_2022_02/998781202" TargetMode="External" /><Relationship Id="rId60" Type="http://schemas.openxmlformats.org/officeDocument/2006/relationships/hyperlink" Target="https://podminky.urs.cz/item/CS_URS_2022_02/784211101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0271045" TargetMode="External" /><Relationship Id="rId2" Type="http://schemas.openxmlformats.org/officeDocument/2006/relationships/hyperlink" Target="https://podminky.urs.cz/item/CS_URS_2022_02/342272225" TargetMode="External" /><Relationship Id="rId3" Type="http://schemas.openxmlformats.org/officeDocument/2006/relationships/hyperlink" Target="https://podminky.urs.cz/item/CS_URS_2022_02/342272245" TargetMode="External" /><Relationship Id="rId4" Type="http://schemas.openxmlformats.org/officeDocument/2006/relationships/hyperlink" Target="https://podminky.urs.cz/item/CS_URS_2022_02/346244354" TargetMode="External" /><Relationship Id="rId5" Type="http://schemas.openxmlformats.org/officeDocument/2006/relationships/hyperlink" Target="https://podminky.urs.cz/item/CS_URS_2022_02/346272256" TargetMode="External" /><Relationship Id="rId6" Type="http://schemas.openxmlformats.org/officeDocument/2006/relationships/hyperlink" Target="https://podminky.urs.cz/item/CS_URS_2022_02/612131101" TargetMode="External" /><Relationship Id="rId7" Type="http://schemas.openxmlformats.org/officeDocument/2006/relationships/hyperlink" Target="https://podminky.urs.cz/item/CS_URS_2022_02/612131121" TargetMode="External" /><Relationship Id="rId8" Type="http://schemas.openxmlformats.org/officeDocument/2006/relationships/hyperlink" Target="https://podminky.urs.cz/item/CS_URS_2022_02/612142001" TargetMode="External" /><Relationship Id="rId9" Type="http://schemas.openxmlformats.org/officeDocument/2006/relationships/hyperlink" Target="https://podminky.urs.cz/item/CS_URS_2022_02/612321121" TargetMode="External" /><Relationship Id="rId10" Type="http://schemas.openxmlformats.org/officeDocument/2006/relationships/hyperlink" Target="https://podminky.urs.cz/item/CS_URS_2022_02/612321131" TargetMode="External" /><Relationship Id="rId11" Type="http://schemas.openxmlformats.org/officeDocument/2006/relationships/hyperlink" Target="https://podminky.urs.cz/item/CS_URS_2022_02/619991001" TargetMode="External" /><Relationship Id="rId12" Type="http://schemas.openxmlformats.org/officeDocument/2006/relationships/hyperlink" Target="https://podminky.urs.cz/item/CS_URS_2022_02/619991011" TargetMode="External" /><Relationship Id="rId13" Type="http://schemas.openxmlformats.org/officeDocument/2006/relationships/hyperlink" Target="https://podminky.urs.cz/item/CS_URS_2022_02/949101111" TargetMode="External" /><Relationship Id="rId14" Type="http://schemas.openxmlformats.org/officeDocument/2006/relationships/hyperlink" Target="https://podminky.urs.cz/item/CS_URS_2022_02/952901111" TargetMode="External" /><Relationship Id="rId15" Type="http://schemas.openxmlformats.org/officeDocument/2006/relationships/hyperlink" Target="https://podminky.urs.cz/item/CS_URS_2022_02/962031132" TargetMode="External" /><Relationship Id="rId16" Type="http://schemas.openxmlformats.org/officeDocument/2006/relationships/hyperlink" Target="https://podminky.urs.cz/item/CS_URS_2022_02/962032230" TargetMode="External" /><Relationship Id="rId17" Type="http://schemas.openxmlformats.org/officeDocument/2006/relationships/hyperlink" Target="https://podminky.urs.cz/item/CS_URS_2022_02/968072455" TargetMode="External" /><Relationship Id="rId18" Type="http://schemas.openxmlformats.org/officeDocument/2006/relationships/hyperlink" Target="https://podminky.urs.cz/item/CS_URS_2022_02/978013191" TargetMode="External" /><Relationship Id="rId19" Type="http://schemas.openxmlformats.org/officeDocument/2006/relationships/hyperlink" Target="https://podminky.urs.cz/item/CS_URS_2022_02/997013211" TargetMode="External" /><Relationship Id="rId20" Type="http://schemas.openxmlformats.org/officeDocument/2006/relationships/hyperlink" Target="https://podminky.urs.cz/item/CS_URS_2022_02/997013501" TargetMode="External" /><Relationship Id="rId21" Type="http://schemas.openxmlformats.org/officeDocument/2006/relationships/hyperlink" Target="https://podminky.urs.cz/item/CS_URS_2022_02/997013509" TargetMode="External" /><Relationship Id="rId22" Type="http://schemas.openxmlformats.org/officeDocument/2006/relationships/hyperlink" Target="https://podminky.urs.cz/item/CS_URS_2022_02/997013631" TargetMode="External" /><Relationship Id="rId23" Type="http://schemas.openxmlformats.org/officeDocument/2006/relationships/hyperlink" Target="https://podminky.urs.cz/item/CS_URS_2022_02/998018001" TargetMode="External" /><Relationship Id="rId24" Type="http://schemas.openxmlformats.org/officeDocument/2006/relationships/hyperlink" Target="https://podminky.urs.cz/item/CS_URS_2022_02/763131451" TargetMode="External" /><Relationship Id="rId25" Type="http://schemas.openxmlformats.org/officeDocument/2006/relationships/hyperlink" Target="https://podminky.urs.cz/item/CS_URS_2022_02/763131551" TargetMode="External" /><Relationship Id="rId26" Type="http://schemas.openxmlformats.org/officeDocument/2006/relationships/hyperlink" Target="https://podminky.urs.cz/item/CS_URS_2022_02/763131714" TargetMode="External" /><Relationship Id="rId27" Type="http://schemas.openxmlformats.org/officeDocument/2006/relationships/hyperlink" Target="https://podminky.urs.cz/item/CS_URS_2022_02/763131721" TargetMode="External" /><Relationship Id="rId28" Type="http://schemas.openxmlformats.org/officeDocument/2006/relationships/hyperlink" Target="https://podminky.urs.cz/item/CS_URS_2022_02/763131771" TargetMode="External" /><Relationship Id="rId29" Type="http://schemas.openxmlformats.org/officeDocument/2006/relationships/hyperlink" Target="https://podminky.urs.cz/item/CS_URS_2022_02/763411211" TargetMode="External" /><Relationship Id="rId30" Type="http://schemas.openxmlformats.org/officeDocument/2006/relationships/hyperlink" Target="https://podminky.urs.cz/item/CS_URS_2022_02/998763401" TargetMode="External" /><Relationship Id="rId31" Type="http://schemas.openxmlformats.org/officeDocument/2006/relationships/hyperlink" Target="https://podminky.urs.cz/item/CS_URS_2022_02/766411811" TargetMode="External" /><Relationship Id="rId32" Type="http://schemas.openxmlformats.org/officeDocument/2006/relationships/hyperlink" Target="https://podminky.urs.cz/item/CS_URS_2022_02/766431811" TargetMode="External" /><Relationship Id="rId33" Type="http://schemas.openxmlformats.org/officeDocument/2006/relationships/hyperlink" Target="https://podminky.urs.cz/item/CS_URS_2022_02/766660172" TargetMode="External" /><Relationship Id="rId34" Type="http://schemas.openxmlformats.org/officeDocument/2006/relationships/hyperlink" Target="https://podminky.urs.cz/item/CS_URS_2022_02/766660728" TargetMode="External" /><Relationship Id="rId35" Type="http://schemas.openxmlformats.org/officeDocument/2006/relationships/hyperlink" Target="https://podminky.urs.cz/item/CS_URS_2022_02/766660729" TargetMode="External" /><Relationship Id="rId36" Type="http://schemas.openxmlformats.org/officeDocument/2006/relationships/hyperlink" Target="https://podminky.urs.cz/item/CS_URS_2022_02/766682111" TargetMode="External" /><Relationship Id="rId37" Type="http://schemas.openxmlformats.org/officeDocument/2006/relationships/hyperlink" Target="https://podminky.urs.cz/item/CS_URS_2022_02/766694115" TargetMode="External" /><Relationship Id="rId38" Type="http://schemas.openxmlformats.org/officeDocument/2006/relationships/hyperlink" Target="https://podminky.urs.cz/item/CS_URS_2022_02/766825821" TargetMode="External" /><Relationship Id="rId39" Type="http://schemas.openxmlformats.org/officeDocument/2006/relationships/hyperlink" Target="https://podminky.urs.cz/item/CS_URS_2022_02/998766201" TargetMode="External" /><Relationship Id="rId40" Type="http://schemas.openxmlformats.org/officeDocument/2006/relationships/hyperlink" Target="https://podminky.urs.cz/item/CS_URS_2022_02/776111116" TargetMode="External" /><Relationship Id="rId41" Type="http://schemas.openxmlformats.org/officeDocument/2006/relationships/hyperlink" Target="https://podminky.urs.cz/item/CS_URS_2022_02/776111311" TargetMode="External" /><Relationship Id="rId42" Type="http://schemas.openxmlformats.org/officeDocument/2006/relationships/hyperlink" Target="https://podminky.urs.cz/item/CS_URS_2022_02/776121321" TargetMode="External" /><Relationship Id="rId43" Type="http://schemas.openxmlformats.org/officeDocument/2006/relationships/hyperlink" Target="https://podminky.urs.cz/item/CS_URS_2022_02/776141122" TargetMode="External" /><Relationship Id="rId44" Type="http://schemas.openxmlformats.org/officeDocument/2006/relationships/hyperlink" Target="https://podminky.urs.cz/item/CS_URS_2022_02/776201812" TargetMode="External" /><Relationship Id="rId45" Type="http://schemas.openxmlformats.org/officeDocument/2006/relationships/hyperlink" Target="https://podminky.urs.cz/item/CS_URS_2022_02/776241121" TargetMode="External" /><Relationship Id="rId46" Type="http://schemas.openxmlformats.org/officeDocument/2006/relationships/hyperlink" Target="https://podminky.urs.cz/item/CS_URS_2022_02/776410811" TargetMode="External" /><Relationship Id="rId47" Type="http://schemas.openxmlformats.org/officeDocument/2006/relationships/hyperlink" Target="https://podminky.urs.cz/item/CS_URS_2022_02/776411111" TargetMode="External" /><Relationship Id="rId48" Type="http://schemas.openxmlformats.org/officeDocument/2006/relationships/hyperlink" Target="https://podminky.urs.cz/item/CS_URS_2022_02/776991121" TargetMode="External" /><Relationship Id="rId49" Type="http://schemas.openxmlformats.org/officeDocument/2006/relationships/hyperlink" Target="https://podminky.urs.cz/item/CS_URS_2022_02/998776201" TargetMode="External" /><Relationship Id="rId50" Type="http://schemas.openxmlformats.org/officeDocument/2006/relationships/hyperlink" Target="https://podminky.urs.cz/item/CS_URS_2022_02/781131207" TargetMode="External" /><Relationship Id="rId51" Type="http://schemas.openxmlformats.org/officeDocument/2006/relationships/hyperlink" Target="https://podminky.urs.cz/item/CS_URS_2022_02/781474113" TargetMode="External" /><Relationship Id="rId52" Type="http://schemas.openxmlformats.org/officeDocument/2006/relationships/hyperlink" Target="https://podminky.urs.cz/item/CS_URS_2022_02/781491012" TargetMode="External" /><Relationship Id="rId53" Type="http://schemas.openxmlformats.org/officeDocument/2006/relationships/hyperlink" Target="https://podminky.urs.cz/item/CS_URS_2022_02/781493611" TargetMode="External" /><Relationship Id="rId54" Type="http://schemas.openxmlformats.org/officeDocument/2006/relationships/hyperlink" Target="https://podminky.urs.cz/item/CS_URS_2022_02/781494111" TargetMode="External" /><Relationship Id="rId55" Type="http://schemas.openxmlformats.org/officeDocument/2006/relationships/hyperlink" Target="https://podminky.urs.cz/item/CS_URS_2022_02/781494511" TargetMode="External" /><Relationship Id="rId56" Type="http://schemas.openxmlformats.org/officeDocument/2006/relationships/hyperlink" Target="https://podminky.urs.cz/item/CS_URS_2022_02/781674112" TargetMode="External" /><Relationship Id="rId57" Type="http://schemas.openxmlformats.org/officeDocument/2006/relationships/hyperlink" Target="https://podminky.urs.cz/item/CS_URS_2022_02/998781202" TargetMode="External" /><Relationship Id="rId58" Type="http://schemas.openxmlformats.org/officeDocument/2006/relationships/hyperlink" Target="https://podminky.urs.cz/item/CS_URS_2022_02/784211101" TargetMode="External" /><Relationship Id="rId5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N7642022c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sociálního zařízení v MŠ Dolní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13. 9. 2022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Frenštát p.R.,náměstí Míru 1,744 01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Jaromír Bartoš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úpravy v 1....'!J30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'01 - Stavební úpravy v 1....'!P95</f>
        <v>0</v>
      </c>
      <c r="AV55" s="122">
        <f>'01 - Stavební úpravy v 1....'!J33</f>
        <v>0</v>
      </c>
      <c r="AW55" s="122">
        <f>'01 - Stavební úpravy v 1....'!J34</f>
        <v>0</v>
      </c>
      <c r="AX55" s="122">
        <f>'01 - Stavební úpravy v 1....'!J35</f>
        <v>0</v>
      </c>
      <c r="AY55" s="122">
        <f>'01 - Stavební úpravy v 1....'!J36</f>
        <v>0</v>
      </c>
      <c r="AZ55" s="122">
        <f>'01 - Stavební úpravy v 1....'!F33</f>
        <v>0</v>
      </c>
      <c r="BA55" s="122">
        <f>'01 - Stavební úpravy v 1....'!F34</f>
        <v>0</v>
      </c>
      <c r="BB55" s="122">
        <f>'01 - Stavební úpravy v 1....'!F35</f>
        <v>0</v>
      </c>
      <c r="BC55" s="122">
        <f>'01 - Stavební úpravy v 1....'!F36</f>
        <v>0</v>
      </c>
      <c r="BD55" s="124">
        <f>'01 - Stavební úpravy v 1....'!F37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24.7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úpravy v 2....'!J30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'02 - Stavební úpravy v 2....'!P94</f>
        <v>0</v>
      </c>
      <c r="AV56" s="122">
        <f>'02 - Stavební úpravy v 2....'!J33</f>
        <v>0</v>
      </c>
      <c r="AW56" s="122">
        <f>'02 - Stavební úpravy v 2....'!J34</f>
        <v>0</v>
      </c>
      <c r="AX56" s="122">
        <f>'02 - Stavební úpravy v 2....'!J35</f>
        <v>0</v>
      </c>
      <c r="AY56" s="122">
        <f>'02 - Stavební úpravy v 2....'!J36</f>
        <v>0</v>
      </c>
      <c r="AZ56" s="122">
        <f>'02 - Stavební úpravy v 2....'!F33</f>
        <v>0</v>
      </c>
      <c r="BA56" s="122">
        <f>'02 - Stavební úpravy v 2....'!F34</f>
        <v>0</v>
      </c>
      <c r="BB56" s="122">
        <f>'02 - Stavební úpravy v 2....'!F35</f>
        <v>0</v>
      </c>
      <c r="BC56" s="122">
        <f>'02 - Stavební úpravy v 2....'!F36</f>
        <v>0</v>
      </c>
      <c r="BD56" s="124">
        <f>'02 - Stavební úpravy v 2....'!F37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16.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'03 - Elektroinstalace'!P96</f>
        <v>0</v>
      </c>
      <c r="AV57" s="122">
        <f>'03 - Elektroinstalace'!J33</f>
        <v>0</v>
      </c>
      <c r="AW57" s="122">
        <f>'03 - Elektroinstalace'!J34</f>
        <v>0</v>
      </c>
      <c r="AX57" s="122">
        <f>'03 - Elektroinstalace'!J35</f>
        <v>0</v>
      </c>
      <c r="AY57" s="122">
        <f>'03 - Elektroinstalace'!J36</f>
        <v>0</v>
      </c>
      <c r="AZ57" s="122">
        <f>'03 - Elektroinstalace'!F33</f>
        <v>0</v>
      </c>
      <c r="BA57" s="122">
        <f>'03 - Elektroinstalace'!F34</f>
        <v>0</v>
      </c>
      <c r="BB57" s="122">
        <f>'03 - Elektroinstalace'!F35</f>
        <v>0</v>
      </c>
      <c r="BC57" s="122">
        <f>'03 - Elektroinstalace'!F36</f>
        <v>0</v>
      </c>
      <c r="BD57" s="124">
        <f>'03 - Elektroinstalace'!F37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16.5" customHeight="1">
      <c r="A58" s="113" t="s">
        <v>75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Zdravotechnika'!J30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6">
        <v>0</v>
      </c>
      <c r="AT58" s="127">
        <f>ROUND(SUM(AV58:AW58),2)</f>
        <v>0</v>
      </c>
      <c r="AU58" s="128">
        <f>'04 - Zdravotechnika'!P86</f>
        <v>0</v>
      </c>
      <c r="AV58" s="127">
        <f>'04 - Zdravotechnika'!J33</f>
        <v>0</v>
      </c>
      <c r="AW58" s="127">
        <f>'04 - Zdravotechnika'!J34</f>
        <v>0</v>
      </c>
      <c r="AX58" s="127">
        <f>'04 - Zdravotechnika'!J35</f>
        <v>0</v>
      </c>
      <c r="AY58" s="127">
        <f>'04 - Zdravotechnika'!J36</f>
        <v>0</v>
      </c>
      <c r="AZ58" s="127">
        <f>'04 - Zdravotechnika'!F33</f>
        <v>0</v>
      </c>
      <c r="BA58" s="127">
        <f>'04 - Zdravotechnika'!F34</f>
        <v>0</v>
      </c>
      <c r="BB58" s="127">
        <f>'04 - Zdravotechnika'!F35</f>
        <v>0</v>
      </c>
      <c r="BC58" s="127">
        <f>'04 - Zdravotechnika'!F36</f>
        <v>0</v>
      </c>
      <c r="BD58" s="129">
        <f>'04 - Zdravotechnika'!F37</f>
        <v>0</v>
      </c>
      <c r="BE58" s="7"/>
      <c r="BT58" s="125" t="s">
        <v>79</v>
      </c>
      <c r="BV58" s="125" t="s">
        <v>73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WsRVjLbfnTwVx3nyuCuw2BsLs5ZfeZmc9pXpYnRI9ksXNBZ6fekNY1zyRuQBbhLTwcXLH284IYt0VjufPr58BA==" hashValue="KGQdK0BZKiWojTad8TJG8QXnbmgtPZeB6slLQj4G1OyKGYmRBPlckI0zVEAH7PMfqfNZnLKtFWrPfan1EvKLL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úpravy v 1....'!C2" display="/"/>
    <hyperlink ref="A56" location="'02 - Stavební úpravy v 2....'!C2" display="/"/>
    <hyperlink ref="A57" location="'03 - Elektroinstalace'!C2" display="/"/>
    <hyperlink ref="A58" location="'04 - Zdravotechnik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sociálního zařízení v MŠ Dolní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ROUND((SUM(BE95:BE619)),  2)</f>
        <v>0</v>
      </c>
      <c r="G33" s="40"/>
      <c r="H33" s="40"/>
      <c r="I33" s="150">
        <v>0.20999999999999999</v>
      </c>
      <c r="J33" s="149">
        <f>ROUND(((SUM(BE95:BE619))*I33),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ROUND((SUM(BF95:BF619)),  2)</f>
        <v>0</v>
      </c>
      <c r="G34" s="40"/>
      <c r="H34" s="40"/>
      <c r="I34" s="150">
        <v>0.14999999999999999</v>
      </c>
      <c r="J34" s="149">
        <f>ROUND(((SUM(BF95:BF619))*I34),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ROUND((SUM(BG95:BG619)),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ROUND((SUM(BH95:BH619)),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ROUND((SUM(BI95:BI619)),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sociálního zařízení v MŠ Dolní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úpravy v 1.NP - architektonicko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Frenštát p.R.,náměstí Míru 1,744 01</v>
      </c>
      <c r="G54" s="42"/>
      <c r="H54" s="42"/>
      <c r="I54" s="34" t="s">
        <v>31</v>
      </c>
      <c r="J54" s="38" t="str">
        <f>E21</f>
        <v>Jaromír Bartoš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J130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J195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J244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J255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104</v>
      </c>
      <c r="E66" s="170"/>
      <c r="F66" s="170"/>
      <c r="G66" s="170"/>
      <c r="H66" s="170"/>
      <c r="I66" s="170"/>
      <c r="J66" s="171">
        <f>J258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J259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J319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J399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108</v>
      </c>
      <c r="E70" s="176"/>
      <c r="F70" s="176"/>
      <c r="G70" s="176"/>
      <c r="H70" s="176"/>
      <c r="I70" s="176"/>
      <c r="J70" s="177">
        <f>J405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109</v>
      </c>
      <c r="E71" s="176"/>
      <c r="F71" s="176"/>
      <c r="G71" s="176"/>
      <c r="H71" s="176"/>
      <c r="I71" s="176"/>
      <c r="J71" s="177">
        <f>J491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110</v>
      </c>
      <c r="E72" s="176"/>
      <c r="F72" s="176"/>
      <c r="G72" s="176"/>
      <c r="H72" s="176"/>
      <c r="I72" s="176"/>
      <c r="J72" s="177">
        <f>J510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111</v>
      </c>
      <c r="E73" s="176"/>
      <c r="F73" s="176"/>
      <c r="G73" s="176"/>
      <c r="H73" s="176"/>
      <c r="I73" s="176"/>
      <c r="J73" s="177">
        <f>J598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7"/>
      <c r="C74" s="168"/>
      <c r="D74" s="169" t="s">
        <v>112</v>
      </c>
      <c r="E74" s="170"/>
      <c r="F74" s="170"/>
      <c r="G74" s="170"/>
      <c r="H74" s="170"/>
      <c r="I74" s="170"/>
      <c r="J74" s="171">
        <f>J613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7"/>
      <c r="C75" s="168"/>
      <c r="D75" s="169" t="s">
        <v>113</v>
      </c>
      <c r="E75" s="170"/>
      <c r="F75" s="170"/>
      <c r="G75" s="170"/>
      <c r="H75" s="170"/>
      <c r="I75" s="170"/>
      <c r="J75" s="171">
        <f>J617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114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Stavební úpravy sociálního zařízení v MŠ Dolní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92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01 - Stavební úpravy v 1.NP - architektonicko stavební řešení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 xml:space="preserve"> </v>
      </c>
      <c r="G89" s="42"/>
      <c r="H89" s="42"/>
      <c r="I89" s="34" t="s">
        <v>23</v>
      </c>
      <c r="J89" s="74" t="str">
        <f>IF(J12="","",J12)</f>
        <v>13. 9. 2022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>Město Frenštát p.R.,náměstí Míru 1,744 01</v>
      </c>
      <c r="G91" s="42"/>
      <c r="H91" s="42"/>
      <c r="I91" s="34" t="s">
        <v>31</v>
      </c>
      <c r="J91" s="38" t="str">
        <f>E21</f>
        <v>Jaromír Bartoš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115</v>
      </c>
      <c r="D94" s="182" t="s">
        <v>56</v>
      </c>
      <c r="E94" s="182" t="s">
        <v>52</v>
      </c>
      <c r="F94" s="182" t="s">
        <v>53</v>
      </c>
      <c r="G94" s="182" t="s">
        <v>116</v>
      </c>
      <c r="H94" s="182" t="s">
        <v>117</v>
      </c>
      <c r="I94" s="182" t="s">
        <v>118</v>
      </c>
      <c r="J94" s="182" t="s">
        <v>96</v>
      </c>
      <c r="K94" s="183" t="s">
        <v>119</v>
      </c>
      <c r="L94" s="184"/>
      <c r="M94" s="94" t="s">
        <v>19</v>
      </c>
      <c r="N94" s="95" t="s">
        <v>41</v>
      </c>
      <c r="O94" s="95" t="s">
        <v>120</v>
      </c>
      <c r="P94" s="95" t="s">
        <v>121</v>
      </c>
      <c r="Q94" s="95" t="s">
        <v>122</v>
      </c>
      <c r="R94" s="95" t="s">
        <v>123</v>
      </c>
      <c r="S94" s="95" t="s">
        <v>124</v>
      </c>
      <c r="T94" s="96" t="s">
        <v>125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126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P96+P258+P613+P617</f>
        <v>0</v>
      </c>
      <c r="Q95" s="98"/>
      <c r="R95" s="187">
        <f>R96+R258+R613+R617</f>
        <v>5.7745880399999994</v>
      </c>
      <c r="S95" s="98"/>
      <c r="T95" s="188">
        <f>T96+T258+T613+T617</f>
        <v>4.9303372500000009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70</v>
      </c>
      <c r="AU95" s="19" t="s">
        <v>97</v>
      </c>
      <c r="BK95" s="189">
        <f>BK96+BK258+BK613+BK617</f>
        <v>0</v>
      </c>
    </row>
    <row r="96" s="12" customFormat="1" ht="25.92" customHeight="1">
      <c r="A96" s="12"/>
      <c r="B96" s="190"/>
      <c r="C96" s="191"/>
      <c r="D96" s="192" t="s">
        <v>70</v>
      </c>
      <c r="E96" s="193" t="s">
        <v>127</v>
      </c>
      <c r="F96" s="193" t="s">
        <v>128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P97+P130+P195+P244+P255</f>
        <v>0</v>
      </c>
      <c r="Q96" s="198"/>
      <c r="R96" s="199">
        <f>R97+R130+R195+R244+R255</f>
        <v>3.4485041999999999</v>
      </c>
      <c r="S96" s="198"/>
      <c r="T96" s="200">
        <f>T97+T130+T195+T244+T255</f>
        <v>4.0878180000000004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79</v>
      </c>
      <c r="AT96" s="202" t="s">
        <v>70</v>
      </c>
      <c r="AU96" s="202" t="s">
        <v>71</v>
      </c>
      <c r="AY96" s="201" t="s">
        <v>129</v>
      </c>
      <c r="BK96" s="203">
        <f>BK97+BK130+BK195+BK244+BK255</f>
        <v>0</v>
      </c>
    </row>
    <row r="97" s="12" customFormat="1" ht="22.8" customHeight="1">
      <c r="A97" s="12"/>
      <c r="B97" s="190"/>
      <c r="C97" s="191"/>
      <c r="D97" s="192" t="s">
        <v>70</v>
      </c>
      <c r="E97" s="204" t="s">
        <v>130</v>
      </c>
      <c r="F97" s="204" t="s">
        <v>131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SUM(P98:P129)</f>
        <v>0</v>
      </c>
      <c r="Q97" s="198"/>
      <c r="R97" s="199">
        <f>SUM(R98:R129)</f>
        <v>1.80554456</v>
      </c>
      <c r="S97" s="198"/>
      <c r="T97" s="200">
        <f>SUM(T98:T129)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79</v>
      </c>
      <c r="AT97" s="202" t="s">
        <v>70</v>
      </c>
      <c r="AU97" s="202" t="s">
        <v>79</v>
      </c>
      <c r="AY97" s="201" t="s">
        <v>129</v>
      </c>
      <c r="BK97" s="203">
        <f>SUM(BK98:BK129)</f>
        <v>0</v>
      </c>
    </row>
    <row r="98" s="2" customFormat="1" ht="24.15" customHeight="1">
      <c r="A98" s="40"/>
      <c r="B98" s="41"/>
      <c r="C98" s="206" t="s">
        <v>79</v>
      </c>
      <c r="D98" s="206" t="s">
        <v>132</v>
      </c>
      <c r="E98" s="207" t="s">
        <v>133</v>
      </c>
      <c r="F98" s="208" t="s">
        <v>134</v>
      </c>
      <c r="G98" s="209" t="s">
        <v>135</v>
      </c>
      <c r="H98" s="210">
        <v>1.8180000000000001</v>
      </c>
      <c r="I98" s="211"/>
      <c r="J98" s="212">
        <f>ROUND(I98*H98,2)</f>
        <v>0</v>
      </c>
      <c r="K98" s="208" t="s">
        <v>136</v>
      </c>
      <c r="L98" s="46"/>
      <c r="M98" s="213" t="s">
        <v>19</v>
      </c>
      <c r="N98" s="214" t="s">
        <v>42</v>
      </c>
      <c r="O98" s="86"/>
      <c r="P98" s="215">
        <f>O98*H98</f>
        <v>0</v>
      </c>
      <c r="Q98" s="215">
        <v>0.079210000000000003</v>
      </c>
      <c r="R98" s="215">
        <f>Q98*H98</f>
        <v>0.14400378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137</v>
      </c>
      <c r="AT98" s="217" t="s">
        <v>132</v>
      </c>
      <c r="AU98" s="217" t="s">
        <v>81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137</v>
      </c>
      <c r="BM98" s="217" t="s">
        <v>138</v>
      </c>
    </row>
    <row r="99" s="2" customFormat="1">
      <c r="A99" s="40"/>
      <c r="B99" s="41"/>
      <c r="C99" s="42"/>
      <c r="D99" s="219" t="s">
        <v>139</v>
      </c>
      <c r="E99" s="42"/>
      <c r="F99" s="220" t="s">
        <v>140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</v>
      </c>
      <c r="AU99" s="19" t="s">
        <v>81</v>
      </c>
    </row>
    <row r="100" s="13" customFormat="1">
      <c r="A100" s="13"/>
      <c r="B100" s="224"/>
      <c r="C100" s="225"/>
      <c r="D100" s="226" t="s">
        <v>141</v>
      </c>
      <c r="E100" s="227" t="s">
        <v>19</v>
      </c>
      <c r="F100" s="228" t="s">
        <v>142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141</v>
      </c>
      <c r="AU100" s="234" t="s">
        <v>81</v>
      </c>
      <c r="AV100" s="13" t="s">
        <v>79</v>
      </c>
      <c r="AW100" s="13" t="s">
        <v>33</v>
      </c>
      <c r="AX100" s="13" t="s">
        <v>71</v>
      </c>
      <c r="AY100" s="234" t="s">
        <v>129</v>
      </c>
    </row>
    <row r="101" s="14" customFormat="1">
      <c r="A101" s="14"/>
      <c r="B101" s="235"/>
      <c r="C101" s="236"/>
      <c r="D101" s="226" t="s">
        <v>141</v>
      </c>
      <c r="E101" s="237" t="s">
        <v>19</v>
      </c>
      <c r="F101" s="238" t="s">
        <v>143</v>
      </c>
      <c r="G101" s="236"/>
      <c r="H101" s="239">
        <v>1.8180000000000001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141</v>
      </c>
      <c r="AU101" s="245" t="s">
        <v>81</v>
      </c>
      <c r="AV101" s="14" t="s">
        <v>81</v>
      </c>
      <c r="AW101" s="14" t="s">
        <v>33</v>
      </c>
      <c r="AX101" s="14" t="s">
        <v>71</v>
      </c>
      <c r="AY101" s="245" t="s">
        <v>129</v>
      </c>
    </row>
    <row r="102" s="15" customFormat="1">
      <c r="A102" s="15"/>
      <c r="B102" s="246"/>
      <c r="C102" s="247"/>
      <c r="D102" s="226" t="s">
        <v>141</v>
      </c>
      <c r="E102" s="248" t="s">
        <v>19</v>
      </c>
      <c r="F102" s="249" t="s">
        <v>144</v>
      </c>
      <c r="G102" s="247"/>
      <c r="H102" s="250">
        <v>1.8180000000000001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141</v>
      </c>
      <c r="AU102" s="256" t="s">
        <v>81</v>
      </c>
      <c r="AV102" s="15" t="s">
        <v>137</v>
      </c>
      <c r="AW102" s="15" t="s">
        <v>33</v>
      </c>
      <c r="AX102" s="15" t="s">
        <v>79</v>
      </c>
      <c r="AY102" s="256" t="s">
        <v>129</v>
      </c>
    </row>
    <row r="103" s="2" customFormat="1" ht="24.15" customHeight="1">
      <c r="A103" s="40"/>
      <c r="B103" s="41"/>
      <c r="C103" s="206" t="s">
        <v>81</v>
      </c>
      <c r="D103" s="206" t="s">
        <v>132</v>
      </c>
      <c r="E103" s="207" t="s">
        <v>145</v>
      </c>
      <c r="F103" s="208" t="s">
        <v>146</v>
      </c>
      <c r="G103" s="209" t="s">
        <v>135</v>
      </c>
      <c r="H103" s="210">
        <v>10.162000000000001</v>
      </c>
      <c r="I103" s="211"/>
      <c r="J103" s="212">
        <f>ROUND(I103*H103,2)</f>
        <v>0</v>
      </c>
      <c r="K103" s="208" t="s">
        <v>136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0.061719999999999997</v>
      </c>
      <c r="R103" s="215">
        <f>Q103*H103</f>
        <v>0.62719864000000003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137</v>
      </c>
      <c r="AT103" s="217" t="s">
        <v>132</v>
      </c>
      <c r="AU103" s="217" t="s">
        <v>81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137</v>
      </c>
      <c r="BM103" s="217" t="s">
        <v>147</v>
      </c>
    </row>
    <row r="104" s="2" customFormat="1">
      <c r="A104" s="40"/>
      <c r="B104" s="41"/>
      <c r="C104" s="42"/>
      <c r="D104" s="219" t="s">
        <v>139</v>
      </c>
      <c r="E104" s="42"/>
      <c r="F104" s="220" t="s">
        <v>148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139</v>
      </c>
      <c r="AU104" s="19" t="s">
        <v>81</v>
      </c>
    </row>
    <row r="105" s="13" customFormat="1">
      <c r="A105" s="13"/>
      <c r="B105" s="224"/>
      <c r="C105" s="225"/>
      <c r="D105" s="226" t="s">
        <v>141</v>
      </c>
      <c r="E105" s="227" t="s">
        <v>19</v>
      </c>
      <c r="F105" s="228" t="s">
        <v>142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141</v>
      </c>
      <c r="AU105" s="234" t="s">
        <v>81</v>
      </c>
      <c r="AV105" s="13" t="s">
        <v>79</v>
      </c>
      <c r="AW105" s="13" t="s">
        <v>33</v>
      </c>
      <c r="AX105" s="13" t="s">
        <v>71</v>
      </c>
      <c r="AY105" s="234" t="s">
        <v>129</v>
      </c>
    </row>
    <row r="106" s="14" customFormat="1">
      <c r="A106" s="14"/>
      <c r="B106" s="235"/>
      <c r="C106" s="236"/>
      <c r="D106" s="226" t="s">
        <v>141</v>
      </c>
      <c r="E106" s="237" t="s">
        <v>19</v>
      </c>
      <c r="F106" s="238" t="s">
        <v>149</v>
      </c>
      <c r="G106" s="236"/>
      <c r="H106" s="239">
        <v>4.1420000000000003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141</v>
      </c>
      <c r="AU106" s="245" t="s">
        <v>81</v>
      </c>
      <c r="AV106" s="14" t="s">
        <v>81</v>
      </c>
      <c r="AW106" s="14" t="s">
        <v>33</v>
      </c>
      <c r="AX106" s="14" t="s">
        <v>71</v>
      </c>
      <c r="AY106" s="245" t="s">
        <v>129</v>
      </c>
    </row>
    <row r="107" s="14" customFormat="1">
      <c r="A107" s="14"/>
      <c r="B107" s="235"/>
      <c r="C107" s="236"/>
      <c r="D107" s="226" t="s">
        <v>141</v>
      </c>
      <c r="E107" s="237" t="s">
        <v>19</v>
      </c>
      <c r="F107" s="238" t="s">
        <v>150</v>
      </c>
      <c r="G107" s="236"/>
      <c r="H107" s="239">
        <v>6.0199999999999996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141</v>
      </c>
      <c r="AU107" s="245" t="s">
        <v>81</v>
      </c>
      <c r="AV107" s="14" t="s">
        <v>81</v>
      </c>
      <c r="AW107" s="14" t="s">
        <v>33</v>
      </c>
      <c r="AX107" s="14" t="s">
        <v>71</v>
      </c>
      <c r="AY107" s="245" t="s">
        <v>129</v>
      </c>
    </row>
    <row r="108" s="15" customFormat="1">
      <c r="A108" s="15"/>
      <c r="B108" s="246"/>
      <c r="C108" s="247"/>
      <c r="D108" s="226" t="s">
        <v>141</v>
      </c>
      <c r="E108" s="248" t="s">
        <v>19</v>
      </c>
      <c r="F108" s="249" t="s">
        <v>144</v>
      </c>
      <c r="G108" s="247"/>
      <c r="H108" s="250">
        <v>10.161999999999999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141</v>
      </c>
      <c r="AU108" s="256" t="s">
        <v>81</v>
      </c>
      <c r="AV108" s="15" t="s">
        <v>137</v>
      </c>
      <c r="AW108" s="15" t="s">
        <v>33</v>
      </c>
      <c r="AX108" s="15" t="s">
        <v>79</v>
      </c>
      <c r="AY108" s="256" t="s">
        <v>129</v>
      </c>
    </row>
    <row r="109" s="2" customFormat="1" ht="24.15" customHeight="1">
      <c r="A109" s="40"/>
      <c r="B109" s="41"/>
      <c r="C109" s="206" t="s">
        <v>130</v>
      </c>
      <c r="D109" s="206" t="s">
        <v>132</v>
      </c>
      <c r="E109" s="207" t="s">
        <v>151</v>
      </c>
      <c r="F109" s="208" t="s">
        <v>152</v>
      </c>
      <c r="G109" s="209" t="s">
        <v>135</v>
      </c>
      <c r="H109" s="210">
        <v>9.0250000000000004</v>
      </c>
      <c r="I109" s="211"/>
      <c r="J109" s="212">
        <f>ROUND(I109*H109,2)</f>
        <v>0</v>
      </c>
      <c r="K109" s="208" t="s">
        <v>136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0.079210000000000003</v>
      </c>
      <c r="R109" s="215">
        <f>Q109*H109</f>
        <v>0.71487025000000004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137</v>
      </c>
      <c r="AT109" s="217" t="s">
        <v>132</v>
      </c>
      <c r="AU109" s="217" t="s">
        <v>81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137</v>
      </c>
      <c r="BM109" s="217" t="s">
        <v>153</v>
      </c>
    </row>
    <row r="110" s="2" customFormat="1">
      <c r="A110" s="40"/>
      <c r="B110" s="41"/>
      <c r="C110" s="42"/>
      <c r="D110" s="219" t="s">
        <v>139</v>
      </c>
      <c r="E110" s="42"/>
      <c r="F110" s="220" t="s">
        <v>154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139</v>
      </c>
      <c r="AU110" s="19" t="s">
        <v>81</v>
      </c>
    </row>
    <row r="111" s="13" customFormat="1">
      <c r="A111" s="13"/>
      <c r="B111" s="224"/>
      <c r="C111" s="225"/>
      <c r="D111" s="226" t="s">
        <v>141</v>
      </c>
      <c r="E111" s="227" t="s">
        <v>19</v>
      </c>
      <c r="F111" s="228" t="s">
        <v>142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141</v>
      </c>
      <c r="AU111" s="234" t="s">
        <v>81</v>
      </c>
      <c r="AV111" s="13" t="s">
        <v>79</v>
      </c>
      <c r="AW111" s="13" t="s">
        <v>33</v>
      </c>
      <c r="AX111" s="13" t="s">
        <v>71</v>
      </c>
      <c r="AY111" s="234" t="s">
        <v>129</v>
      </c>
    </row>
    <row r="112" s="14" customFormat="1">
      <c r="A112" s="14"/>
      <c r="B112" s="235"/>
      <c r="C112" s="236"/>
      <c r="D112" s="226" t="s">
        <v>141</v>
      </c>
      <c r="E112" s="237" t="s">
        <v>19</v>
      </c>
      <c r="F112" s="238" t="s">
        <v>155</v>
      </c>
      <c r="G112" s="236"/>
      <c r="H112" s="239">
        <v>2.8599999999999999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141</v>
      </c>
      <c r="AU112" s="245" t="s">
        <v>81</v>
      </c>
      <c r="AV112" s="14" t="s">
        <v>81</v>
      </c>
      <c r="AW112" s="14" t="s">
        <v>33</v>
      </c>
      <c r="AX112" s="14" t="s">
        <v>71</v>
      </c>
      <c r="AY112" s="245" t="s">
        <v>129</v>
      </c>
    </row>
    <row r="113" s="14" customFormat="1">
      <c r="A113" s="14"/>
      <c r="B113" s="235"/>
      <c r="C113" s="236"/>
      <c r="D113" s="226" t="s">
        <v>141</v>
      </c>
      <c r="E113" s="237" t="s">
        <v>19</v>
      </c>
      <c r="F113" s="238" t="s">
        <v>155</v>
      </c>
      <c r="G113" s="236"/>
      <c r="H113" s="239">
        <v>2.8599999999999999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141</v>
      </c>
      <c r="AU113" s="245" t="s">
        <v>81</v>
      </c>
      <c r="AV113" s="14" t="s">
        <v>81</v>
      </c>
      <c r="AW113" s="14" t="s">
        <v>33</v>
      </c>
      <c r="AX113" s="14" t="s">
        <v>71</v>
      </c>
      <c r="AY113" s="245" t="s">
        <v>129</v>
      </c>
    </row>
    <row r="114" s="14" customFormat="1">
      <c r="A114" s="14"/>
      <c r="B114" s="235"/>
      <c r="C114" s="236"/>
      <c r="D114" s="226" t="s">
        <v>141</v>
      </c>
      <c r="E114" s="237" t="s">
        <v>19</v>
      </c>
      <c r="F114" s="238" t="s">
        <v>156</v>
      </c>
      <c r="G114" s="236"/>
      <c r="H114" s="239">
        <v>1.1619999999999999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141</v>
      </c>
      <c r="AU114" s="245" t="s">
        <v>81</v>
      </c>
      <c r="AV114" s="14" t="s">
        <v>81</v>
      </c>
      <c r="AW114" s="14" t="s">
        <v>33</v>
      </c>
      <c r="AX114" s="14" t="s">
        <v>71</v>
      </c>
      <c r="AY114" s="245" t="s">
        <v>129</v>
      </c>
    </row>
    <row r="115" s="14" customFormat="1">
      <c r="A115" s="14"/>
      <c r="B115" s="235"/>
      <c r="C115" s="236"/>
      <c r="D115" s="226" t="s">
        <v>141</v>
      </c>
      <c r="E115" s="237" t="s">
        <v>19</v>
      </c>
      <c r="F115" s="238" t="s">
        <v>157</v>
      </c>
      <c r="G115" s="236"/>
      <c r="H115" s="239">
        <v>0.16300000000000001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141</v>
      </c>
      <c r="AU115" s="245" t="s">
        <v>81</v>
      </c>
      <c r="AV115" s="14" t="s">
        <v>81</v>
      </c>
      <c r="AW115" s="14" t="s">
        <v>33</v>
      </c>
      <c r="AX115" s="14" t="s">
        <v>71</v>
      </c>
      <c r="AY115" s="245" t="s">
        <v>129</v>
      </c>
    </row>
    <row r="116" s="14" customFormat="1">
      <c r="A116" s="14"/>
      <c r="B116" s="235"/>
      <c r="C116" s="236"/>
      <c r="D116" s="226" t="s">
        <v>141</v>
      </c>
      <c r="E116" s="237" t="s">
        <v>19</v>
      </c>
      <c r="F116" s="238" t="s">
        <v>158</v>
      </c>
      <c r="G116" s="236"/>
      <c r="H116" s="239">
        <v>1.98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141</v>
      </c>
      <c r="AU116" s="245" t="s">
        <v>81</v>
      </c>
      <c r="AV116" s="14" t="s">
        <v>81</v>
      </c>
      <c r="AW116" s="14" t="s">
        <v>33</v>
      </c>
      <c r="AX116" s="14" t="s">
        <v>71</v>
      </c>
      <c r="AY116" s="245" t="s">
        <v>129</v>
      </c>
    </row>
    <row r="117" s="15" customFormat="1">
      <c r="A117" s="15"/>
      <c r="B117" s="246"/>
      <c r="C117" s="247"/>
      <c r="D117" s="226" t="s">
        <v>141</v>
      </c>
      <c r="E117" s="248" t="s">
        <v>19</v>
      </c>
      <c r="F117" s="249" t="s">
        <v>144</v>
      </c>
      <c r="G117" s="247"/>
      <c r="H117" s="250">
        <v>9.0250000000000004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141</v>
      </c>
      <c r="AU117" s="256" t="s">
        <v>81</v>
      </c>
      <c r="AV117" s="15" t="s">
        <v>137</v>
      </c>
      <c r="AW117" s="15" t="s">
        <v>33</v>
      </c>
      <c r="AX117" s="15" t="s">
        <v>79</v>
      </c>
      <c r="AY117" s="256" t="s">
        <v>129</v>
      </c>
    </row>
    <row r="118" s="2" customFormat="1" ht="24.15" customHeight="1">
      <c r="A118" s="40"/>
      <c r="B118" s="41"/>
      <c r="C118" s="206" t="s">
        <v>137</v>
      </c>
      <c r="D118" s="206" t="s">
        <v>132</v>
      </c>
      <c r="E118" s="207" t="s">
        <v>159</v>
      </c>
      <c r="F118" s="208" t="s">
        <v>160</v>
      </c>
      <c r="G118" s="209" t="s">
        <v>135</v>
      </c>
      <c r="H118" s="210">
        <v>1.1399999999999999</v>
      </c>
      <c r="I118" s="211"/>
      <c r="J118" s="212">
        <f>ROUND(I118*H118,2)</f>
        <v>0</v>
      </c>
      <c r="K118" s="208" t="s">
        <v>136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0.073249999999999996</v>
      </c>
      <c r="R118" s="215">
        <f>Q118*H118</f>
        <v>0.083504999999999982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137</v>
      </c>
      <c r="AT118" s="217" t="s">
        <v>132</v>
      </c>
      <c r="AU118" s="217" t="s">
        <v>81</v>
      </c>
      <c r="AY118" s="19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137</v>
      </c>
      <c r="BM118" s="217" t="s">
        <v>161</v>
      </c>
    </row>
    <row r="119" s="2" customFormat="1">
      <c r="A119" s="40"/>
      <c r="B119" s="41"/>
      <c r="C119" s="42"/>
      <c r="D119" s="219" t="s">
        <v>139</v>
      </c>
      <c r="E119" s="42"/>
      <c r="F119" s="220" t="s">
        <v>162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139</v>
      </c>
      <c r="AU119" s="19" t="s">
        <v>81</v>
      </c>
    </row>
    <row r="120" s="13" customFormat="1">
      <c r="A120" s="13"/>
      <c r="B120" s="224"/>
      <c r="C120" s="225"/>
      <c r="D120" s="226" t="s">
        <v>141</v>
      </c>
      <c r="E120" s="227" t="s">
        <v>19</v>
      </c>
      <c r="F120" s="228" t="s">
        <v>142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141</v>
      </c>
      <c r="AU120" s="234" t="s">
        <v>81</v>
      </c>
      <c r="AV120" s="13" t="s">
        <v>79</v>
      </c>
      <c r="AW120" s="13" t="s">
        <v>33</v>
      </c>
      <c r="AX120" s="13" t="s">
        <v>71</v>
      </c>
      <c r="AY120" s="234" t="s">
        <v>129</v>
      </c>
    </row>
    <row r="121" s="13" customFormat="1">
      <c r="A121" s="13"/>
      <c r="B121" s="224"/>
      <c r="C121" s="225"/>
      <c r="D121" s="226" t="s">
        <v>141</v>
      </c>
      <c r="E121" s="227" t="s">
        <v>19</v>
      </c>
      <c r="F121" s="228" t="s">
        <v>163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141</v>
      </c>
      <c r="AU121" s="234" t="s">
        <v>81</v>
      </c>
      <c r="AV121" s="13" t="s">
        <v>79</v>
      </c>
      <c r="AW121" s="13" t="s">
        <v>33</v>
      </c>
      <c r="AX121" s="13" t="s">
        <v>71</v>
      </c>
      <c r="AY121" s="234" t="s">
        <v>129</v>
      </c>
    </row>
    <row r="122" s="14" customFormat="1">
      <c r="A122" s="14"/>
      <c r="B122" s="235"/>
      <c r="C122" s="236"/>
      <c r="D122" s="226" t="s">
        <v>141</v>
      </c>
      <c r="E122" s="237" t="s">
        <v>19</v>
      </c>
      <c r="F122" s="238" t="s">
        <v>164</v>
      </c>
      <c r="G122" s="236"/>
      <c r="H122" s="239">
        <v>1.1399999999999999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141</v>
      </c>
      <c r="AU122" s="245" t="s">
        <v>81</v>
      </c>
      <c r="AV122" s="14" t="s">
        <v>81</v>
      </c>
      <c r="AW122" s="14" t="s">
        <v>33</v>
      </c>
      <c r="AX122" s="14" t="s">
        <v>71</v>
      </c>
      <c r="AY122" s="245" t="s">
        <v>129</v>
      </c>
    </row>
    <row r="123" s="15" customFormat="1">
      <c r="A123" s="15"/>
      <c r="B123" s="246"/>
      <c r="C123" s="247"/>
      <c r="D123" s="226" t="s">
        <v>141</v>
      </c>
      <c r="E123" s="248" t="s">
        <v>19</v>
      </c>
      <c r="F123" s="249" t="s">
        <v>144</v>
      </c>
      <c r="G123" s="247"/>
      <c r="H123" s="250">
        <v>1.1399999999999999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141</v>
      </c>
      <c r="AU123" s="256" t="s">
        <v>81</v>
      </c>
      <c r="AV123" s="15" t="s">
        <v>137</v>
      </c>
      <c r="AW123" s="15" t="s">
        <v>33</v>
      </c>
      <c r="AX123" s="15" t="s">
        <v>79</v>
      </c>
      <c r="AY123" s="256" t="s">
        <v>129</v>
      </c>
    </row>
    <row r="124" s="2" customFormat="1" ht="24.15" customHeight="1">
      <c r="A124" s="40"/>
      <c r="B124" s="41"/>
      <c r="C124" s="206" t="s">
        <v>165</v>
      </c>
      <c r="D124" s="206" t="s">
        <v>132</v>
      </c>
      <c r="E124" s="207" t="s">
        <v>166</v>
      </c>
      <c r="F124" s="208" t="s">
        <v>167</v>
      </c>
      <c r="G124" s="209" t="s">
        <v>135</v>
      </c>
      <c r="H124" s="210">
        <v>2.8290000000000002</v>
      </c>
      <c r="I124" s="211"/>
      <c r="J124" s="212">
        <f>ROUND(I124*H124,2)</f>
        <v>0</v>
      </c>
      <c r="K124" s="208" t="s">
        <v>136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0.083409999999999998</v>
      </c>
      <c r="R124" s="215">
        <f>Q124*H124</f>
        <v>0.23596689000000001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137</v>
      </c>
      <c r="AT124" s="217" t="s">
        <v>132</v>
      </c>
      <c r="AU124" s="217" t="s">
        <v>81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137</v>
      </c>
      <c r="BM124" s="217" t="s">
        <v>168</v>
      </c>
    </row>
    <row r="125" s="2" customFormat="1">
      <c r="A125" s="40"/>
      <c r="B125" s="41"/>
      <c r="C125" s="42"/>
      <c r="D125" s="219" t="s">
        <v>139</v>
      </c>
      <c r="E125" s="42"/>
      <c r="F125" s="220" t="s">
        <v>169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139</v>
      </c>
      <c r="AU125" s="19" t="s">
        <v>81</v>
      </c>
    </row>
    <row r="126" s="13" customFormat="1">
      <c r="A126" s="13"/>
      <c r="B126" s="224"/>
      <c r="C126" s="225"/>
      <c r="D126" s="226" t="s">
        <v>141</v>
      </c>
      <c r="E126" s="227" t="s">
        <v>19</v>
      </c>
      <c r="F126" s="228" t="s">
        <v>142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141</v>
      </c>
      <c r="AU126" s="234" t="s">
        <v>81</v>
      </c>
      <c r="AV126" s="13" t="s">
        <v>79</v>
      </c>
      <c r="AW126" s="13" t="s">
        <v>33</v>
      </c>
      <c r="AX126" s="13" t="s">
        <v>71</v>
      </c>
      <c r="AY126" s="234" t="s">
        <v>129</v>
      </c>
    </row>
    <row r="127" s="14" customFormat="1">
      <c r="A127" s="14"/>
      <c r="B127" s="235"/>
      <c r="C127" s="236"/>
      <c r="D127" s="226" t="s">
        <v>141</v>
      </c>
      <c r="E127" s="237" t="s">
        <v>19</v>
      </c>
      <c r="F127" s="238" t="s">
        <v>170</v>
      </c>
      <c r="G127" s="236"/>
      <c r="H127" s="239">
        <v>1.599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141</v>
      </c>
      <c r="AU127" s="245" t="s">
        <v>81</v>
      </c>
      <c r="AV127" s="14" t="s">
        <v>81</v>
      </c>
      <c r="AW127" s="14" t="s">
        <v>33</v>
      </c>
      <c r="AX127" s="14" t="s">
        <v>71</v>
      </c>
      <c r="AY127" s="245" t="s">
        <v>129</v>
      </c>
    </row>
    <row r="128" s="14" customFormat="1">
      <c r="A128" s="14"/>
      <c r="B128" s="235"/>
      <c r="C128" s="236"/>
      <c r="D128" s="226" t="s">
        <v>141</v>
      </c>
      <c r="E128" s="237" t="s">
        <v>19</v>
      </c>
      <c r="F128" s="238" t="s">
        <v>171</v>
      </c>
      <c r="G128" s="236"/>
      <c r="H128" s="239">
        <v>1.23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141</v>
      </c>
      <c r="AU128" s="245" t="s">
        <v>81</v>
      </c>
      <c r="AV128" s="14" t="s">
        <v>81</v>
      </c>
      <c r="AW128" s="14" t="s">
        <v>33</v>
      </c>
      <c r="AX128" s="14" t="s">
        <v>71</v>
      </c>
      <c r="AY128" s="245" t="s">
        <v>129</v>
      </c>
    </row>
    <row r="129" s="15" customFormat="1">
      <c r="A129" s="15"/>
      <c r="B129" s="246"/>
      <c r="C129" s="247"/>
      <c r="D129" s="226" t="s">
        <v>141</v>
      </c>
      <c r="E129" s="248" t="s">
        <v>19</v>
      </c>
      <c r="F129" s="249" t="s">
        <v>144</v>
      </c>
      <c r="G129" s="247"/>
      <c r="H129" s="250">
        <v>2.8289999999999997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141</v>
      </c>
      <c r="AU129" s="256" t="s">
        <v>81</v>
      </c>
      <c r="AV129" s="15" t="s">
        <v>137</v>
      </c>
      <c r="AW129" s="15" t="s">
        <v>33</v>
      </c>
      <c r="AX129" s="15" t="s">
        <v>79</v>
      </c>
      <c r="AY129" s="256" t="s">
        <v>129</v>
      </c>
    </row>
    <row r="130" s="12" customFormat="1" ht="22.8" customHeight="1">
      <c r="A130" s="12"/>
      <c r="B130" s="190"/>
      <c r="C130" s="191"/>
      <c r="D130" s="192" t="s">
        <v>70</v>
      </c>
      <c r="E130" s="204" t="s">
        <v>172</v>
      </c>
      <c r="F130" s="204" t="s">
        <v>173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SUM(P131:P194)</f>
        <v>0</v>
      </c>
      <c r="Q130" s="198"/>
      <c r="R130" s="199">
        <f>SUM(R131:R194)</f>
        <v>1.6392448</v>
      </c>
      <c r="S130" s="198"/>
      <c r="T130" s="200">
        <f>SUM(T131:T194)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79</v>
      </c>
      <c r="AT130" s="202" t="s">
        <v>70</v>
      </c>
      <c r="AU130" s="202" t="s">
        <v>79</v>
      </c>
      <c r="AY130" s="201" t="s">
        <v>129</v>
      </c>
      <c r="BK130" s="203">
        <f>SUM(BK131:BK194)</f>
        <v>0</v>
      </c>
    </row>
    <row r="131" s="2" customFormat="1" ht="21.75" customHeight="1">
      <c r="A131" s="40"/>
      <c r="B131" s="41"/>
      <c r="C131" s="206" t="s">
        <v>172</v>
      </c>
      <c r="D131" s="206" t="s">
        <v>132</v>
      </c>
      <c r="E131" s="207" t="s">
        <v>174</v>
      </c>
      <c r="F131" s="208" t="s">
        <v>175</v>
      </c>
      <c r="G131" s="209" t="s">
        <v>135</v>
      </c>
      <c r="H131" s="210">
        <v>58.899999999999999</v>
      </c>
      <c r="I131" s="211"/>
      <c r="J131" s="212">
        <f>ROUND(I131*H131,2)</f>
        <v>0</v>
      </c>
      <c r="K131" s="208" t="s">
        <v>136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0.0073499999999999998</v>
      </c>
      <c r="R131" s="215">
        <f>Q131*H131</f>
        <v>0.43291499999999999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137</v>
      </c>
      <c r="AT131" s="217" t="s">
        <v>132</v>
      </c>
      <c r="AU131" s="217" t="s">
        <v>81</v>
      </c>
      <c r="AY131" s="19" t="s">
        <v>129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137</v>
      </c>
      <c r="BM131" s="217" t="s">
        <v>176</v>
      </c>
    </row>
    <row r="132" s="2" customFormat="1">
      <c r="A132" s="40"/>
      <c r="B132" s="41"/>
      <c r="C132" s="42"/>
      <c r="D132" s="219" t="s">
        <v>139</v>
      </c>
      <c r="E132" s="42"/>
      <c r="F132" s="220" t="s">
        <v>177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139</v>
      </c>
      <c r="AU132" s="19" t="s">
        <v>81</v>
      </c>
    </row>
    <row r="133" s="13" customFormat="1">
      <c r="A133" s="13"/>
      <c r="B133" s="224"/>
      <c r="C133" s="225"/>
      <c r="D133" s="226" t="s">
        <v>141</v>
      </c>
      <c r="E133" s="227" t="s">
        <v>19</v>
      </c>
      <c r="F133" s="228" t="s">
        <v>178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141</v>
      </c>
      <c r="AU133" s="234" t="s">
        <v>81</v>
      </c>
      <c r="AV133" s="13" t="s">
        <v>79</v>
      </c>
      <c r="AW133" s="13" t="s">
        <v>33</v>
      </c>
      <c r="AX133" s="13" t="s">
        <v>71</v>
      </c>
      <c r="AY133" s="234" t="s">
        <v>129</v>
      </c>
    </row>
    <row r="134" s="14" customFormat="1">
      <c r="A134" s="14"/>
      <c r="B134" s="235"/>
      <c r="C134" s="236"/>
      <c r="D134" s="226" t="s">
        <v>141</v>
      </c>
      <c r="E134" s="237" t="s">
        <v>19</v>
      </c>
      <c r="F134" s="238" t="s">
        <v>179</v>
      </c>
      <c r="G134" s="236"/>
      <c r="H134" s="239">
        <v>55.338999999999999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141</v>
      </c>
      <c r="AU134" s="245" t="s">
        <v>81</v>
      </c>
      <c r="AV134" s="14" t="s">
        <v>81</v>
      </c>
      <c r="AW134" s="14" t="s">
        <v>33</v>
      </c>
      <c r="AX134" s="14" t="s">
        <v>71</v>
      </c>
      <c r="AY134" s="245" t="s">
        <v>129</v>
      </c>
    </row>
    <row r="135" s="14" customFormat="1">
      <c r="A135" s="14"/>
      <c r="B135" s="235"/>
      <c r="C135" s="236"/>
      <c r="D135" s="226" t="s">
        <v>141</v>
      </c>
      <c r="E135" s="237" t="s">
        <v>19</v>
      </c>
      <c r="F135" s="238" t="s">
        <v>180</v>
      </c>
      <c r="G135" s="236"/>
      <c r="H135" s="239">
        <v>-5.319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141</v>
      </c>
      <c r="AU135" s="245" t="s">
        <v>81</v>
      </c>
      <c r="AV135" s="14" t="s">
        <v>81</v>
      </c>
      <c r="AW135" s="14" t="s">
        <v>33</v>
      </c>
      <c r="AX135" s="14" t="s">
        <v>71</v>
      </c>
      <c r="AY135" s="245" t="s">
        <v>129</v>
      </c>
    </row>
    <row r="136" s="14" customFormat="1">
      <c r="A136" s="14"/>
      <c r="B136" s="235"/>
      <c r="C136" s="236"/>
      <c r="D136" s="226" t="s">
        <v>141</v>
      </c>
      <c r="E136" s="237" t="s">
        <v>19</v>
      </c>
      <c r="F136" s="238" t="s">
        <v>181</v>
      </c>
      <c r="G136" s="236"/>
      <c r="H136" s="239">
        <v>8.8800000000000008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141</v>
      </c>
      <c r="AU136" s="245" t="s">
        <v>81</v>
      </c>
      <c r="AV136" s="14" t="s">
        <v>81</v>
      </c>
      <c r="AW136" s="14" t="s">
        <v>33</v>
      </c>
      <c r="AX136" s="14" t="s">
        <v>71</v>
      </c>
      <c r="AY136" s="245" t="s">
        <v>129</v>
      </c>
    </row>
    <row r="137" s="15" customFormat="1">
      <c r="A137" s="15"/>
      <c r="B137" s="246"/>
      <c r="C137" s="247"/>
      <c r="D137" s="226" t="s">
        <v>141</v>
      </c>
      <c r="E137" s="248" t="s">
        <v>19</v>
      </c>
      <c r="F137" s="249" t="s">
        <v>144</v>
      </c>
      <c r="G137" s="247"/>
      <c r="H137" s="250">
        <v>58.899999999999999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141</v>
      </c>
      <c r="AU137" s="256" t="s">
        <v>81</v>
      </c>
      <c r="AV137" s="15" t="s">
        <v>137</v>
      </c>
      <c r="AW137" s="15" t="s">
        <v>33</v>
      </c>
      <c r="AX137" s="15" t="s">
        <v>79</v>
      </c>
      <c r="AY137" s="256" t="s">
        <v>129</v>
      </c>
    </row>
    <row r="138" s="2" customFormat="1" ht="16.5" customHeight="1">
      <c r="A138" s="40"/>
      <c r="B138" s="41"/>
      <c r="C138" s="206" t="s">
        <v>182</v>
      </c>
      <c r="D138" s="206" t="s">
        <v>132</v>
      </c>
      <c r="E138" s="207" t="s">
        <v>183</v>
      </c>
      <c r="F138" s="208" t="s">
        <v>184</v>
      </c>
      <c r="G138" s="209" t="s">
        <v>135</v>
      </c>
      <c r="H138" s="210">
        <v>34.545000000000002</v>
      </c>
      <c r="I138" s="211"/>
      <c r="J138" s="212">
        <f>ROUND(I138*H138,2)</f>
        <v>0</v>
      </c>
      <c r="K138" s="208" t="s">
        <v>136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0.00025999999999999998</v>
      </c>
      <c r="R138" s="215">
        <f>Q138*H138</f>
        <v>0.0089817000000000004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137</v>
      </c>
      <c r="AT138" s="217" t="s">
        <v>132</v>
      </c>
      <c r="AU138" s="217" t="s">
        <v>81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137</v>
      </c>
      <c r="BM138" s="217" t="s">
        <v>185</v>
      </c>
    </row>
    <row r="139" s="2" customFormat="1">
      <c r="A139" s="40"/>
      <c r="B139" s="41"/>
      <c r="C139" s="42"/>
      <c r="D139" s="219" t="s">
        <v>139</v>
      </c>
      <c r="E139" s="42"/>
      <c r="F139" s="220" t="s">
        <v>186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139</v>
      </c>
      <c r="AU139" s="19" t="s">
        <v>81</v>
      </c>
    </row>
    <row r="140" s="13" customFormat="1">
      <c r="A140" s="13"/>
      <c r="B140" s="224"/>
      <c r="C140" s="225"/>
      <c r="D140" s="226" t="s">
        <v>141</v>
      </c>
      <c r="E140" s="227" t="s">
        <v>19</v>
      </c>
      <c r="F140" s="228" t="s">
        <v>178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141</v>
      </c>
      <c r="AU140" s="234" t="s">
        <v>81</v>
      </c>
      <c r="AV140" s="13" t="s">
        <v>79</v>
      </c>
      <c r="AW140" s="13" t="s">
        <v>33</v>
      </c>
      <c r="AX140" s="13" t="s">
        <v>71</v>
      </c>
      <c r="AY140" s="234" t="s">
        <v>129</v>
      </c>
    </row>
    <row r="141" s="13" customFormat="1">
      <c r="A141" s="13"/>
      <c r="B141" s="224"/>
      <c r="C141" s="225"/>
      <c r="D141" s="226" t="s">
        <v>141</v>
      </c>
      <c r="E141" s="227" t="s">
        <v>19</v>
      </c>
      <c r="F141" s="228" t="s">
        <v>187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141</v>
      </c>
      <c r="AU141" s="234" t="s">
        <v>81</v>
      </c>
      <c r="AV141" s="13" t="s">
        <v>79</v>
      </c>
      <c r="AW141" s="13" t="s">
        <v>33</v>
      </c>
      <c r="AX141" s="13" t="s">
        <v>71</v>
      </c>
      <c r="AY141" s="234" t="s">
        <v>129</v>
      </c>
    </row>
    <row r="142" s="14" customFormat="1">
      <c r="A142" s="14"/>
      <c r="B142" s="235"/>
      <c r="C142" s="236"/>
      <c r="D142" s="226" t="s">
        <v>141</v>
      </c>
      <c r="E142" s="237" t="s">
        <v>19</v>
      </c>
      <c r="F142" s="238" t="s">
        <v>188</v>
      </c>
      <c r="G142" s="236"/>
      <c r="H142" s="239">
        <v>4.1799999999999997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141</v>
      </c>
      <c r="AU142" s="245" t="s">
        <v>81</v>
      </c>
      <c r="AV142" s="14" t="s">
        <v>81</v>
      </c>
      <c r="AW142" s="14" t="s">
        <v>33</v>
      </c>
      <c r="AX142" s="14" t="s">
        <v>71</v>
      </c>
      <c r="AY142" s="245" t="s">
        <v>129</v>
      </c>
    </row>
    <row r="143" s="14" customFormat="1">
      <c r="A143" s="14"/>
      <c r="B143" s="235"/>
      <c r="C143" s="236"/>
      <c r="D143" s="226" t="s">
        <v>141</v>
      </c>
      <c r="E143" s="237" t="s">
        <v>19</v>
      </c>
      <c r="F143" s="238" t="s">
        <v>189</v>
      </c>
      <c r="G143" s="236"/>
      <c r="H143" s="239">
        <v>2.6400000000000001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141</v>
      </c>
      <c r="AU143" s="245" t="s">
        <v>81</v>
      </c>
      <c r="AV143" s="14" t="s">
        <v>81</v>
      </c>
      <c r="AW143" s="14" t="s">
        <v>33</v>
      </c>
      <c r="AX143" s="14" t="s">
        <v>71</v>
      </c>
      <c r="AY143" s="245" t="s">
        <v>129</v>
      </c>
    </row>
    <row r="144" s="14" customFormat="1">
      <c r="A144" s="14"/>
      <c r="B144" s="235"/>
      <c r="C144" s="236"/>
      <c r="D144" s="226" t="s">
        <v>141</v>
      </c>
      <c r="E144" s="237" t="s">
        <v>19</v>
      </c>
      <c r="F144" s="238" t="s">
        <v>190</v>
      </c>
      <c r="G144" s="236"/>
      <c r="H144" s="239">
        <v>6.2320000000000002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141</v>
      </c>
      <c r="AU144" s="245" t="s">
        <v>81</v>
      </c>
      <c r="AV144" s="14" t="s">
        <v>81</v>
      </c>
      <c r="AW144" s="14" t="s">
        <v>33</v>
      </c>
      <c r="AX144" s="14" t="s">
        <v>71</v>
      </c>
      <c r="AY144" s="245" t="s">
        <v>129</v>
      </c>
    </row>
    <row r="145" s="14" customFormat="1">
      <c r="A145" s="14"/>
      <c r="B145" s="235"/>
      <c r="C145" s="236"/>
      <c r="D145" s="226" t="s">
        <v>141</v>
      </c>
      <c r="E145" s="237" t="s">
        <v>19</v>
      </c>
      <c r="F145" s="238" t="s">
        <v>191</v>
      </c>
      <c r="G145" s="236"/>
      <c r="H145" s="239">
        <v>5.0359999999999996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141</v>
      </c>
      <c r="AU145" s="245" t="s">
        <v>81</v>
      </c>
      <c r="AV145" s="14" t="s">
        <v>81</v>
      </c>
      <c r="AW145" s="14" t="s">
        <v>33</v>
      </c>
      <c r="AX145" s="14" t="s">
        <v>71</v>
      </c>
      <c r="AY145" s="245" t="s">
        <v>129</v>
      </c>
    </row>
    <row r="146" s="14" customFormat="1">
      <c r="A146" s="14"/>
      <c r="B146" s="235"/>
      <c r="C146" s="236"/>
      <c r="D146" s="226" t="s">
        <v>141</v>
      </c>
      <c r="E146" s="237" t="s">
        <v>19</v>
      </c>
      <c r="F146" s="238" t="s">
        <v>192</v>
      </c>
      <c r="G146" s="236"/>
      <c r="H146" s="239">
        <v>0.78000000000000003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141</v>
      </c>
      <c r="AU146" s="245" t="s">
        <v>81</v>
      </c>
      <c r="AV146" s="14" t="s">
        <v>81</v>
      </c>
      <c r="AW146" s="14" t="s">
        <v>33</v>
      </c>
      <c r="AX146" s="14" t="s">
        <v>71</v>
      </c>
      <c r="AY146" s="245" t="s">
        <v>129</v>
      </c>
    </row>
    <row r="147" s="14" customFormat="1">
      <c r="A147" s="14"/>
      <c r="B147" s="235"/>
      <c r="C147" s="236"/>
      <c r="D147" s="226" t="s">
        <v>141</v>
      </c>
      <c r="E147" s="237" t="s">
        <v>19</v>
      </c>
      <c r="F147" s="238" t="s">
        <v>193</v>
      </c>
      <c r="G147" s="236"/>
      <c r="H147" s="239">
        <v>11.741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141</v>
      </c>
      <c r="AU147" s="245" t="s">
        <v>81</v>
      </c>
      <c r="AV147" s="14" t="s">
        <v>81</v>
      </c>
      <c r="AW147" s="14" t="s">
        <v>33</v>
      </c>
      <c r="AX147" s="14" t="s">
        <v>71</v>
      </c>
      <c r="AY147" s="245" t="s">
        <v>129</v>
      </c>
    </row>
    <row r="148" s="14" customFormat="1">
      <c r="A148" s="14"/>
      <c r="B148" s="235"/>
      <c r="C148" s="236"/>
      <c r="D148" s="226" t="s">
        <v>141</v>
      </c>
      <c r="E148" s="237" t="s">
        <v>19</v>
      </c>
      <c r="F148" s="238" t="s">
        <v>194</v>
      </c>
      <c r="G148" s="236"/>
      <c r="H148" s="239">
        <v>0.29999999999999999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141</v>
      </c>
      <c r="AU148" s="245" t="s">
        <v>81</v>
      </c>
      <c r="AV148" s="14" t="s">
        <v>81</v>
      </c>
      <c r="AW148" s="14" t="s">
        <v>33</v>
      </c>
      <c r="AX148" s="14" t="s">
        <v>71</v>
      </c>
      <c r="AY148" s="245" t="s">
        <v>129</v>
      </c>
    </row>
    <row r="149" s="14" customFormat="1">
      <c r="A149" s="14"/>
      <c r="B149" s="235"/>
      <c r="C149" s="236"/>
      <c r="D149" s="226" t="s">
        <v>141</v>
      </c>
      <c r="E149" s="237" t="s">
        <v>19</v>
      </c>
      <c r="F149" s="238" t="s">
        <v>195</v>
      </c>
      <c r="G149" s="236"/>
      <c r="H149" s="239">
        <v>3.6360000000000001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141</v>
      </c>
      <c r="AU149" s="245" t="s">
        <v>81</v>
      </c>
      <c r="AV149" s="14" t="s">
        <v>81</v>
      </c>
      <c r="AW149" s="14" t="s">
        <v>33</v>
      </c>
      <c r="AX149" s="14" t="s">
        <v>71</v>
      </c>
      <c r="AY149" s="245" t="s">
        <v>129</v>
      </c>
    </row>
    <row r="150" s="15" customFormat="1">
      <c r="A150" s="15"/>
      <c r="B150" s="246"/>
      <c r="C150" s="247"/>
      <c r="D150" s="226" t="s">
        <v>141</v>
      </c>
      <c r="E150" s="248" t="s">
        <v>19</v>
      </c>
      <c r="F150" s="249" t="s">
        <v>144</v>
      </c>
      <c r="G150" s="247"/>
      <c r="H150" s="250">
        <v>34.545000000000002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141</v>
      </c>
      <c r="AU150" s="256" t="s">
        <v>81</v>
      </c>
      <c r="AV150" s="15" t="s">
        <v>137</v>
      </c>
      <c r="AW150" s="15" t="s">
        <v>33</v>
      </c>
      <c r="AX150" s="15" t="s">
        <v>79</v>
      </c>
      <c r="AY150" s="256" t="s">
        <v>129</v>
      </c>
    </row>
    <row r="151" s="2" customFormat="1" ht="24.15" customHeight="1">
      <c r="A151" s="40"/>
      <c r="B151" s="41"/>
      <c r="C151" s="206" t="s">
        <v>196</v>
      </c>
      <c r="D151" s="206" t="s">
        <v>132</v>
      </c>
      <c r="E151" s="207" t="s">
        <v>197</v>
      </c>
      <c r="F151" s="208" t="s">
        <v>198</v>
      </c>
      <c r="G151" s="209" t="s">
        <v>135</v>
      </c>
      <c r="H151" s="210">
        <v>34.545000000000002</v>
      </c>
      <c r="I151" s="211"/>
      <c r="J151" s="212">
        <f>ROUND(I151*H151,2)</f>
        <v>0</v>
      </c>
      <c r="K151" s="208" t="s">
        <v>136</v>
      </c>
      <c r="L151" s="46"/>
      <c r="M151" s="213" t="s">
        <v>19</v>
      </c>
      <c r="N151" s="214" t="s">
        <v>42</v>
      </c>
      <c r="O151" s="86"/>
      <c r="P151" s="215">
        <f>O151*H151</f>
        <v>0</v>
      </c>
      <c r="Q151" s="215">
        <v>0.0043800000000000002</v>
      </c>
      <c r="R151" s="215">
        <f>Q151*H151</f>
        <v>0.15130710000000003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137</v>
      </c>
      <c r="AT151" s="217" t="s">
        <v>132</v>
      </c>
      <c r="AU151" s="217" t="s">
        <v>81</v>
      </c>
      <c r="AY151" s="19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137</v>
      </c>
      <c r="BM151" s="217" t="s">
        <v>199</v>
      </c>
    </row>
    <row r="152" s="2" customFormat="1">
      <c r="A152" s="40"/>
      <c r="B152" s="41"/>
      <c r="C152" s="42"/>
      <c r="D152" s="219" t="s">
        <v>139</v>
      </c>
      <c r="E152" s="42"/>
      <c r="F152" s="220" t="s">
        <v>200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139</v>
      </c>
      <c r="AU152" s="19" t="s">
        <v>81</v>
      </c>
    </row>
    <row r="153" s="13" customFormat="1">
      <c r="A153" s="13"/>
      <c r="B153" s="224"/>
      <c r="C153" s="225"/>
      <c r="D153" s="226" t="s">
        <v>141</v>
      </c>
      <c r="E153" s="227" t="s">
        <v>19</v>
      </c>
      <c r="F153" s="228" t="s">
        <v>178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141</v>
      </c>
      <c r="AU153" s="234" t="s">
        <v>81</v>
      </c>
      <c r="AV153" s="13" t="s">
        <v>79</v>
      </c>
      <c r="AW153" s="13" t="s">
        <v>33</v>
      </c>
      <c r="AX153" s="13" t="s">
        <v>71</v>
      </c>
      <c r="AY153" s="234" t="s">
        <v>129</v>
      </c>
    </row>
    <row r="154" s="13" customFormat="1">
      <c r="A154" s="13"/>
      <c r="B154" s="224"/>
      <c r="C154" s="225"/>
      <c r="D154" s="226" t="s">
        <v>141</v>
      </c>
      <c r="E154" s="227" t="s">
        <v>19</v>
      </c>
      <c r="F154" s="228" t="s">
        <v>187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141</v>
      </c>
      <c r="AU154" s="234" t="s">
        <v>81</v>
      </c>
      <c r="AV154" s="13" t="s">
        <v>79</v>
      </c>
      <c r="AW154" s="13" t="s">
        <v>33</v>
      </c>
      <c r="AX154" s="13" t="s">
        <v>71</v>
      </c>
      <c r="AY154" s="234" t="s">
        <v>129</v>
      </c>
    </row>
    <row r="155" s="14" customFormat="1">
      <c r="A155" s="14"/>
      <c r="B155" s="235"/>
      <c r="C155" s="236"/>
      <c r="D155" s="226" t="s">
        <v>141</v>
      </c>
      <c r="E155" s="237" t="s">
        <v>19</v>
      </c>
      <c r="F155" s="238" t="s">
        <v>188</v>
      </c>
      <c r="G155" s="236"/>
      <c r="H155" s="239">
        <v>4.1799999999999997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141</v>
      </c>
      <c r="AU155" s="245" t="s">
        <v>81</v>
      </c>
      <c r="AV155" s="14" t="s">
        <v>81</v>
      </c>
      <c r="AW155" s="14" t="s">
        <v>33</v>
      </c>
      <c r="AX155" s="14" t="s">
        <v>71</v>
      </c>
      <c r="AY155" s="245" t="s">
        <v>129</v>
      </c>
    </row>
    <row r="156" s="14" customFormat="1">
      <c r="A156" s="14"/>
      <c r="B156" s="235"/>
      <c r="C156" s="236"/>
      <c r="D156" s="226" t="s">
        <v>141</v>
      </c>
      <c r="E156" s="237" t="s">
        <v>19</v>
      </c>
      <c r="F156" s="238" t="s">
        <v>189</v>
      </c>
      <c r="G156" s="236"/>
      <c r="H156" s="239">
        <v>2.6400000000000001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141</v>
      </c>
      <c r="AU156" s="245" t="s">
        <v>81</v>
      </c>
      <c r="AV156" s="14" t="s">
        <v>81</v>
      </c>
      <c r="AW156" s="14" t="s">
        <v>33</v>
      </c>
      <c r="AX156" s="14" t="s">
        <v>71</v>
      </c>
      <c r="AY156" s="245" t="s">
        <v>129</v>
      </c>
    </row>
    <row r="157" s="14" customFormat="1">
      <c r="A157" s="14"/>
      <c r="B157" s="235"/>
      <c r="C157" s="236"/>
      <c r="D157" s="226" t="s">
        <v>141</v>
      </c>
      <c r="E157" s="237" t="s">
        <v>19</v>
      </c>
      <c r="F157" s="238" t="s">
        <v>190</v>
      </c>
      <c r="G157" s="236"/>
      <c r="H157" s="239">
        <v>6.2320000000000002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141</v>
      </c>
      <c r="AU157" s="245" t="s">
        <v>81</v>
      </c>
      <c r="AV157" s="14" t="s">
        <v>81</v>
      </c>
      <c r="AW157" s="14" t="s">
        <v>33</v>
      </c>
      <c r="AX157" s="14" t="s">
        <v>71</v>
      </c>
      <c r="AY157" s="245" t="s">
        <v>129</v>
      </c>
    </row>
    <row r="158" s="14" customFormat="1">
      <c r="A158" s="14"/>
      <c r="B158" s="235"/>
      <c r="C158" s="236"/>
      <c r="D158" s="226" t="s">
        <v>141</v>
      </c>
      <c r="E158" s="237" t="s">
        <v>19</v>
      </c>
      <c r="F158" s="238" t="s">
        <v>191</v>
      </c>
      <c r="G158" s="236"/>
      <c r="H158" s="239">
        <v>5.0359999999999996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141</v>
      </c>
      <c r="AU158" s="245" t="s">
        <v>81</v>
      </c>
      <c r="AV158" s="14" t="s">
        <v>81</v>
      </c>
      <c r="AW158" s="14" t="s">
        <v>33</v>
      </c>
      <c r="AX158" s="14" t="s">
        <v>71</v>
      </c>
      <c r="AY158" s="245" t="s">
        <v>129</v>
      </c>
    </row>
    <row r="159" s="14" customFormat="1">
      <c r="A159" s="14"/>
      <c r="B159" s="235"/>
      <c r="C159" s="236"/>
      <c r="D159" s="226" t="s">
        <v>141</v>
      </c>
      <c r="E159" s="237" t="s">
        <v>19</v>
      </c>
      <c r="F159" s="238" t="s">
        <v>192</v>
      </c>
      <c r="G159" s="236"/>
      <c r="H159" s="239">
        <v>0.78000000000000003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141</v>
      </c>
      <c r="AU159" s="245" t="s">
        <v>81</v>
      </c>
      <c r="AV159" s="14" t="s">
        <v>81</v>
      </c>
      <c r="AW159" s="14" t="s">
        <v>33</v>
      </c>
      <c r="AX159" s="14" t="s">
        <v>71</v>
      </c>
      <c r="AY159" s="245" t="s">
        <v>129</v>
      </c>
    </row>
    <row r="160" s="14" customFormat="1">
      <c r="A160" s="14"/>
      <c r="B160" s="235"/>
      <c r="C160" s="236"/>
      <c r="D160" s="226" t="s">
        <v>141</v>
      </c>
      <c r="E160" s="237" t="s">
        <v>19</v>
      </c>
      <c r="F160" s="238" t="s">
        <v>193</v>
      </c>
      <c r="G160" s="236"/>
      <c r="H160" s="239">
        <v>11.741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141</v>
      </c>
      <c r="AU160" s="245" t="s">
        <v>81</v>
      </c>
      <c r="AV160" s="14" t="s">
        <v>81</v>
      </c>
      <c r="AW160" s="14" t="s">
        <v>33</v>
      </c>
      <c r="AX160" s="14" t="s">
        <v>71</v>
      </c>
      <c r="AY160" s="245" t="s">
        <v>129</v>
      </c>
    </row>
    <row r="161" s="14" customFormat="1">
      <c r="A161" s="14"/>
      <c r="B161" s="235"/>
      <c r="C161" s="236"/>
      <c r="D161" s="226" t="s">
        <v>141</v>
      </c>
      <c r="E161" s="237" t="s">
        <v>19</v>
      </c>
      <c r="F161" s="238" t="s">
        <v>194</v>
      </c>
      <c r="G161" s="236"/>
      <c r="H161" s="239">
        <v>0.29999999999999999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141</v>
      </c>
      <c r="AU161" s="245" t="s">
        <v>81</v>
      </c>
      <c r="AV161" s="14" t="s">
        <v>81</v>
      </c>
      <c r="AW161" s="14" t="s">
        <v>33</v>
      </c>
      <c r="AX161" s="14" t="s">
        <v>71</v>
      </c>
      <c r="AY161" s="245" t="s">
        <v>129</v>
      </c>
    </row>
    <row r="162" s="14" customFormat="1">
      <c r="A162" s="14"/>
      <c r="B162" s="235"/>
      <c r="C162" s="236"/>
      <c r="D162" s="226" t="s">
        <v>141</v>
      </c>
      <c r="E162" s="237" t="s">
        <v>19</v>
      </c>
      <c r="F162" s="238" t="s">
        <v>195</v>
      </c>
      <c r="G162" s="236"/>
      <c r="H162" s="239">
        <v>3.6360000000000001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141</v>
      </c>
      <c r="AU162" s="245" t="s">
        <v>81</v>
      </c>
      <c r="AV162" s="14" t="s">
        <v>81</v>
      </c>
      <c r="AW162" s="14" t="s">
        <v>33</v>
      </c>
      <c r="AX162" s="14" t="s">
        <v>71</v>
      </c>
      <c r="AY162" s="245" t="s">
        <v>129</v>
      </c>
    </row>
    <row r="163" s="15" customFormat="1">
      <c r="A163" s="15"/>
      <c r="B163" s="246"/>
      <c r="C163" s="247"/>
      <c r="D163" s="226" t="s">
        <v>141</v>
      </c>
      <c r="E163" s="248" t="s">
        <v>19</v>
      </c>
      <c r="F163" s="249" t="s">
        <v>144</v>
      </c>
      <c r="G163" s="247"/>
      <c r="H163" s="250">
        <v>34.545000000000002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141</v>
      </c>
      <c r="AU163" s="256" t="s">
        <v>81</v>
      </c>
      <c r="AV163" s="15" t="s">
        <v>137</v>
      </c>
      <c r="AW163" s="15" t="s">
        <v>33</v>
      </c>
      <c r="AX163" s="15" t="s">
        <v>79</v>
      </c>
      <c r="AY163" s="256" t="s">
        <v>129</v>
      </c>
    </row>
    <row r="164" s="2" customFormat="1" ht="24.15" customHeight="1">
      <c r="A164" s="40"/>
      <c r="B164" s="41"/>
      <c r="C164" s="206" t="s">
        <v>201</v>
      </c>
      <c r="D164" s="206" t="s">
        <v>132</v>
      </c>
      <c r="E164" s="207" t="s">
        <v>202</v>
      </c>
      <c r="F164" s="208" t="s">
        <v>203</v>
      </c>
      <c r="G164" s="209" t="s">
        <v>135</v>
      </c>
      <c r="H164" s="210">
        <v>58.899999999999999</v>
      </c>
      <c r="I164" s="211"/>
      <c r="J164" s="212">
        <f>ROUND(I164*H164,2)</f>
        <v>0</v>
      </c>
      <c r="K164" s="208" t="s">
        <v>136</v>
      </c>
      <c r="L164" s="46"/>
      <c r="M164" s="213" t="s">
        <v>19</v>
      </c>
      <c r="N164" s="214" t="s">
        <v>42</v>
      </c>
      <c r="O164" s="86"/>
      <c r="P164" s="215">
        <f>O164*H164</f>
        <v>0</v>
      </c>
      <c r="Q164" s="215">
        <v>0.015400000000000001</v>
      </c>
      <c r="R164" s="215">
        <f>Q164*H164</f>
        <v>0.90705999999999998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137</v>
      </c>
      <c r="AT164" s="217" t="s">
        <v>132</v>
      </c>
      <c r="AU164" s="217" t="s">
        <v>81</v>
      </c>
      <c r="AY164" s="19" t="s">
        <v>129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79</v>
      </c>
      <c r="BK164" s="218">
        <f>ROUND(I164*H164,2)</f>
        <v>0</v>
      </c>
      <c r="BL164" s="19" t="s">
        <v>137</v>
      </c>
      <c r="BM164" s="217" t="s">
        <v>204</v>
      </c>
    </row>
    <row r="165" s="2" customFormat="1">
      <c r="A165" s="40"/>
      <c r="B165" s="41"/>
      <c r="C165" s="42"/>
      <c r="D165" s="219" t="s">
        <v>139</v>
      </c>
      <c r="E165" s="42"/>
      <c r="F165" s="220" t="s">
        <v>205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139</v>
      </c>
      <c r="AU165" s="19" t="s">
        <v>81</v>
      </c>
    </row>
    <row r="166" s="13" customFormat="1">
      <c r="A166" s="13"/>
      <c r="B166" s="224"/>
      <c r="C166" s="225"/>
      <c r="D166" s="226" t="s">
        <v>141</v>
      </c>
      <c r="E166" s="227" t="s">
        <v>19</v>
      </c>
      <c r="F166" s="228" t="s">
        <v>178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141</v>
      </c>
      <c r="AU166" s="234" t="s">
        <v>81</v>
      </c>
      <c r="AV166" s="13" t="s">
        <v>79</v>
      </c>
      <c r="AW166" s="13" t="s">
        <v>33</v>
      </c>
      <c r="AX166" s="13" t="s">
        <v>71</v>
      </c>
      <c r="AY166" s="234" t="s">
        <v>129</v>
      </c>
    </row>
    <row r="167" s="14" customFormat="1">
      <c r="A167" s="14"/>
      <c r="B167" s="235"/>
      <c r="C167" s="236"/>
      <c r="D167" s="226" t="s">
        <v>141</v>
      </c>
      <c r="E167" s="237" t="s">
        <v>19</v>
      </c>
      <c r="F167" s="238" t="s">
        <v>179</v>
      </c>
      <c r="G167" s="236"/>
      <c r="H167" s="239">
        <v>55.338999999999999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141</v>
      </c>
      <c r="AU167" s="245" t="s">
        <v>81</v>
      </c>
      <c r="AV167" s="14" t="s">
        <v>81</v>
      </c>
      <c r="AW167" s="14" t="s">
        <v>33</v>
      </c>
      <c r="AX167" s="14" t="s">
        <v>71</v>
      </c>
      <c r="AY167" s="245" t="s">
        <v>129</v>
      </c>
    </row>
    <row r="168" s="14" customFormat="1">
      <c r="A168" s="14"/>
      <c r="B168" s="235"/>
      <c r="C168" s="236"/>
      <c r="D168" s="226" t="s">
        <v>141</v>
      </c>
      <c r="E168" s="237" t="s">
        <v>19</v>
      </c>
      <c r="F168" s="238" t="s">
        <v>180</v>
      </c>
      <c r="G168" s="236"/>
      <c r="H168" s="239">
        <v>-5.319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141</v>
      </c>
      <c r="AU168" s="245" t="s">
        <v>81</v>
      </c>
      <c r="AV168" s="14" t="s">
        <v>81</v>
      </c>
      <c r="AW168" s="14" t="s">
        <v>33</v>
      </c>
      <c r="AX168" s="14" t="s">
        <v>71</v>
      </c>
      <c r="AY168" s="245" t="s">
        <v>129</v>
      </c>
    </row>
    <row r="169" s="14" customFormat="1">
      <c r="A169" s="14"/>
      <c r="B169" s="235"/>
      <c r="C169" s="236"/>
      <c r="D169" s="226" t="s">
        <v>141</v>
      </c>
      <c r="E169" s="237" t="s">
        <v>19</v>
      </c>
      <c r="F169" s="238" t="s">
        <v>181</v>
      </c>
      <c r="G169" s="236"/>
      <c r="H169" s="239">
        <v>8.8800000000000008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141</v>
      </c>
      <c r="AU169" s="245" t="s">
        <v>81</v>
      </c>
      <c r="AV169" s="14" t="s">
        <v>81</v>
      </c>
      <c r="AW169" s="14" t="s">
        <v>33</v>
      </c>
      <c r="AX169" s="14" t="s">
        <v>71</v>
      </c>
      <c r="AY169" s="245" t="s">
        <v>129</v>
      </c>
    </row>
    <row r="170" s="15" customFormat="1">
      <c r="A170" s="15"/>
      <c r="B170" s="246"/>
      <c r="C170" s="247"/>
      <c r="D170" s="226" t="s">
        <v>141</v>
      </c>
      <c r="E170" s="248" t="s">
        <v>19</v>
      </c>
      <c r="F170" s="249" t="s">
        <v>144</v>
      </c>
      <c r="G170" s="247"/>
      <c r="H170" s="250">
        <v>58.899999999999999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141</v>
      </c>
      <c r="AU170" s="256" t="s">
        <v>81</v>
      </c>
      <c r="AV170" s="15" t="s">
        <v>137</v>
      </c>
      <c r="AW170" s="15" t="s">
        <v>33</v>
      </c>
      <c r="AX170" s="15" t="s">
        <v>79</v>
      </c>
      <c r="AY170" s="256" t="s">
        <v>129</v>
      </c>
    </row>
    <row r="171" s="2" customFormat="1" ht="16.5" customHeight="1">
      <c r="A171" s="40"/>
      <c r="B171" s="41"/>
      <c r="C171" s="206" t="s">
        <v>206</v>
      </c>
      <c r="D171" s="206" t="s">
        <v>132</v>
      </c>
      <c r="E171" s="207" t="s">
        <v>207</v>
      </c>
      <c r="F171" s="208" t="s">
        <v>208</v>
      </c>
      <c r="G171" s="209" t="s">
        <v>135</v>
      </c>
      <c r="H171" s="210">
        <v>46.326999999999998</v>
      </c>
      <c r="I171" s="211"/>
      <c r="J171" s="212">
        <f>ROUND(I171*H171,2)</f>
        <v>0</v>
      </c>
      <c r="K171" s="208" t="s">
        <v>136</v>
      </c>
      <c r="L171" s="46"/>
      <c r="M171" s="213" t="s">
        <v>19</v>
      </c>
      <c r="N171" s="214" t="s">
        <v>42</v>
      </c>
      <c r="O171" s="86"/>
      <c r="P171" s="215">
        <f>O171*H171</f>
        <v>0</v>
      </c>
      <c r="Q171" s="215">
        <v>0.0030000000000000001</v>
      </c>
      <c r="R171" s="215">
        <f>Q171*H171</f>
        <v>0.13898099999999999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137</v>
      </c>
      <c r="AT171" s="217" t="s">
        <v>132</v>
      </c>
      <c r="AU171" s="217" t="s">
        <v>81</v>
      </c>
      <c r="AY171" s="19" t="s">
        <v>129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79</v>
      </c>
      <c r="BK171" s="218">
        <f>ROUND(I171*H171,2)</f>
        <v>0</v>
      </c>
      <c r="BL171" s="19" t="s">
        <v>137</v>
      </c>
      <c r="BM171" s="217" t="s">
        <v>209</v>
      </c>
    </row>
    <row r="172" s="2" customFormat="1">
      <c r="A172" s="40"/>
      <c r="B172" s="41"/>
      <c r="C172" s="42"/>
      <c r="D172" s="219" t="s">
        <v>139</v>
      </c>
      <c r="E172" s="42"/>
      <c r="F172" s="220" t="s">
        <v>210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139</v>
      </c>
      <c r="AU172" s="19" t="s">
        <v>81</v>
      </c>
    </row>
    <row r="173" s="13" customFormat="1">
      <c r="A173" s="13"/>
      <c r="B173" s="224"/>
      <c r="C173" s="225"/>
      <c r="D173" s="226" t="s">
        <v>141</v>
      </c>
      <c r="E173" s="227" t="s">
        <v>19</v>
      </c>
      <c r="F173" s="228" t="s">
        <v>178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141</v>
      </c>
      <c r="AU173" s="234" t="s">
        <v>81</v>
      </c>
      <c r="AV173" s="13" t="s">
        <v>79</v>
      </c>
      <c r="AW173" s="13" t="s">
        <v>33</v>
      </c>
      <c r="AX173" s="13" t="s">
        <v>71</v>
      </c>
      <c r="AY173" s="234" t="s">
        <v>129</v>
      </c>
    </row>
    <row r="174" s="14" customFormat="1">
      <c r="A174" s="14"/>
      <c r="B174" s="235"/>
      <c r="C174" s="236"/>
      <c r="D174" s="226" t="s">
        <v>141</v>
      </c>
      <c r="E174" s="237" t="s">
        <v>19</v>
      </c>
      <c r="F174" s="238" t="s">
        <v>211</v>
      </c>
      <c r="G174" s="236"/>
      <c r="H174" s="239">
        <v>20.068999999999999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141</v>
      </c>
      <c r="AU174" s="245" t="s">
        <v>81</v>
      </c>
      <c r="AV174" s="14" t="s">
        <v>81</v>
      </c>
      <c r="AW174" s="14" t="s">
        <v>33</v>
      </c>
      <c r="AX174" s="14" t="s">
        <v>71</v>
      </c>
      <c r="AY174" s="245" t="s">
        <v>129</v>
      </c>
    </row>
    <row r="175" s="14" customFormat="1">
      <c r="A175" s="14"/>
      <c r="B175" s="235"/>
      <c r="C175" s="236"/>
      <c r="D175" s="226" t="s">
        <v>141</v>
      </c>
      <c r="E175" s="237" t="s">
        <v>19</v>
      </c>
      <c r="F175" s="238" t="s">
        <v>212</v>
      </c>
      <c r="G175" s="236"/>
      <c r="H175" s="239">
        <v>3.0779999999999998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141</v>
      </c>
      <c r="AU175" s="245" t="s">
        <v>81</v>
      </c>
      <c r="AV175" s="14" t="s">
        <v>81</v>
      </c>
      <c r="AW175" s="14" t="s">
        <v>33</v>
      </c>
      <c r="AX175" s="14" t="s">
        <v>71</v>
      </c>
      <c r="AY175" s="245" t="s">
        <v>129</v>
      </c>
    </row>
    <row r="176" s="14" customFormat="1">
      <c r="A176" s="14"/>
      <c r="B176" s="235"/>
      <c r="C176" s="236"/>
      <c r="D176" s="226" t="s">
        <v>141</v>
      </c>
      <c r="E176" s="237" t="s">
        <v>19</v>
      </c>
      <c r="F176" s="238" t="s">
        <v>213</v>
      </c>
      <c r="G176" s="236"/>
      <c r="H176" s="239">
        <v>2.7440000000000002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141</v>
      </c>
      <c r="AU176" s="245" t="s">
        <v>81</v>
      </c>
      <c r="AV176" s="14" t="s">
        <v>81</v>
      </c>
      <c r="AW176" s="14" t="s">
        <v>33</v>
      </c>
      <c r="AX176" s="14" t="s">
        <v>71</v>
      </c>
      <c r="AY176" s="245" t="s">
        <v>129</v>
      </c>
    </row>
    <row r="177" s="14" customFormat="1">
      <c r="A177" s="14"/>
      <c r="B177" s="235"/>
      <c r="C177" s="236"/>
      <c r="D177" s="226" t="s">
        <v>141</v>
      </c>
      <c r="E177" s="237" t="s">
        <v>19</v>
      </c>
      <c r="F177" s="238" t="s">
        <v>214</v>
      </c>
      <c r="G177" s="236"/>
      <c r="H177" s="239">
        <v>0.068000000000000005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141</v>
      </c>
      <c r="AU177" s="245" t="s">
        <v>81</v>
      </c>
      <c r="AV177" s="14" t="s">
        <v>81</v>
      </c>
      <c r="AW177" s="14" t="s">
        <v>33</v>
      </c>
      <c r="AX177" s="14" t="s">
        <v>71</v>
      </c>
      <c r="AY177" s="245" t="s">
        <v>129</v>
      </c>
    </row>
    <row r="178" s="14" customFormat="1">
      <c r="A178" s="14"/>
      <c r="B178" s="235"/>
      <c r="C178" s="236"/>
      <c r="D178" s="226" t="s">
        <v>141</v>
      </c>
      <c r="E178" s="237" t="s">
        <v>19</v>
      </c>
      <c r="F178" s="238" t="s">
        <v>215</v>
      </c>
      <c r="G178" s="236"/>
      <c r="H178" s="239">
        <v>17.731000000000002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141</v>
      </c>
      <c r="AU178" s="245" t="s">
        <v>81</v>
      </c>
      <c r="AV178" s="14" t="s">
        <v>81</v>
      </c>
      <c r="AW178" s="14" t="s">
        <v>33</v>
      </c>
      <c r="AX178" s="14" t="s">
        <v>71</v>
      </c>
      <c r="AY178" s="245" t="s">
        <v>129</v>
      </c>
    </row>
    <row r="179" s="14" customFormat="1">
      <c r="A179" s="14"/>
      <c r="B179" s="235"/>
      <c r="C179" s="236"/>
      <c r="D179" s="226" t="s">
        <v>141</v>
      </c>
      <c r="E179" s="237" t="s">
        <v>19</v>
      </c>
      <c r="F179" s="238" t="s">
        <v>216</v>
      </c>
      <c r="G179" s="236"/>
      <c r="H179" s="239">
        <v>-1.7729999999999999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141</v>
      </c>
      <c r="AU179" s="245" t="s">
        <v>81</v>
      </c>
      <c r="AV179" s="14" t="s">
        <v>81</v>
      </c>
      <c r="AW179" s="14" t="s">
        <v>33</v>
      </c>
      <c r="AX179" s="14" t="s">
        <v>71</v>
      </c>
      <c r="AY179" s="245" t="s">
        <v>129</v>
      </c>
    </row>
    <row r="180" s="14" customFormat="1">
      <c r="A180" s="14"/>
      <c r="B180" s="235"/>
      <c r="C180" s="236"/>
      <c r="D180" s="226" t="s">
        <v>141</v>
      </c>
      <c r="E180" s="237" t="s">
        <v>19</v>
      </c>
      <c r="F180" s="238" t="s">
        <v>217</v>
      </c>
      <c r="G180" s="236"/>
      <c r="H180" s="239">
        <v>4.4100000000000001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141</v>
      </c>
      <c r="AU180" s="245" t="s">
        <v>81</v>
      </c>
      <c r="AV180" s="14" t="s">
        <v>81</v>
      </c>
      <c r="AW180" s="14" t="s">
        <v>33</v>
      </c>
      <c r="AX180" s="14" t="s">
        <v>71</v>
      </c>
      <c r="AY180" s="245" t="s">
        <v>129</v>
      </c>
    </row>
    <row r="181" s="15" customFormat="1">
      <c r="A181" s="15"/>
      <c r="B181" s="246"/>
      <c r="C181" s="247"/>
      <c r="D181" s="226" t="s">
        <v>141</v>
      </c>
      <c r="E181" s="248" t="s">
        <v>19</v>
      </c>
      <c r="F181" s="249" t="s">
        <v>144</v>
      </c>
      <c r="G181" s="247"/>
      <c r="H181" s="250">
        <v>46.326999999999998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141</v>
      </c>
      <c r="AU181" s="256" t="s">
        <v>81</v>
      </c>
      <c r="AV181" s="15" t="s">
        <v>137</v>
      </c>
      <c r="AW181" s="15" t="s">
        <v>33</v>
      </c>
      <c r="AX181" s="15" t="s">
        <v>79</v>
      </c>
      <c r="AY181" s="256" t="s">
        <v>129</v>
      </c>
    </row>
    <row r="182" s="2" customFormat="1" ht="21.75" customHeight="1">
      <c r="A182" s="40"/>
      <c r="B182" s="41"/>
      <c r="C182" s="206" t="s">
        <v>218</v>
      </c>
      <c r="D182" s="206" t="s">
        <v>132</v>
      </c>
      <c r="E182" s="207" t="s">
        <v>219</v>
      </c>
      <c r="F182" s="208" t="s">
        <v>220</v>
      </c>
      <c r="G182" s="209" t="s">
        <v>135</v>
      </c>
      <c r="H182" s="210">
        <v>34.710000000000001</v>
      </c>
      <c r="I182" s="211"/>
      <c r="J182" s="212">
        <f>ROUND(I182*H182,2)</f>
        <v>0</v>
      </c>
      <c r="K182" s="208" t="s">
        <v>136</v>
      </c>
      <c r="L182" s="46"/>
      <c r="M182" s="213" t="s">
        <v>19</v>
      </c>
      <c r="N182" s="214" t="s">
        <v>42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137</v>
      </c>
      <c r="AT182" s="217" t="s">
        <v>132</v>
      </c>
      <c r="AU182" s="217" t="s">
        <v>81</v>
      </c>
      <c r="AY182" s="19" t="s">
        <v>129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ROUND(I182*H182,2)</f>
        <v>0</v>
      </c>
      <c r="BL182" s="19" t="s">
        <v>137</v>
      </c>
      <c r="BM182" s="217" t="s">
        <v>221</v>
      </c>
    </row>
    <row r="183" s="2" customFormat="1">
      <c r="A183" s="40"/>
      <c r="B183" s="41"/>
      <c r="C183" s="42"/>
      <c r="D183" s="219" t="s">
        <v>139</v>
      </c>
      <c r="E183" s="42"/>
      <c r="F183" s="220" t="s">
        <v>222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139</v>
      </c>
      <c r="AU183" s="19" t="s">
        <v>81</v>
      </c>
    </row>
    <row r="184" s="13" customFormat="1">
      <c r="A184" s="13"/>
      <c r="B184" s="224"/>
      <c r="C184" s="225"/>
      <c r="D184" s="226" t="s">
        <v>141</v>
      </c>
      <c r="E184" s="227" t="s">
        <v>19</v>
      </c>
      <c r="F184" s="228" t="s">
        <v>142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141</v>
      </c>
      <c r="AU184" s="234" t="s">
        <v>81</v>
      </c>
      <c r="AV184" s="13" t="s">
        <v>79</v>
      </c>
      <c r="AW184" s="13" t="s">
        <v>33</v>
      </c>
      <c r="AX184" s="13" t="s">
        <v>71</v>
      </c>
      <c r="AY184" s="234" t="s">
        <v>129</v>
      </c>
    </row>
    <row r="185" s="14" customFormat="1">
      <c r="A185" s="14"/>
      <c r="B185" s="235"/>
      <c r="C185" s="236"/>
      <c r="D185" s="226" t="s">
        <v>141</v>
      </c>
      <c r="E185" s="237" t="s">
        <v>19</v>
      </c>
      <c r="F185" s="238" t="s">
        <v>223</v>
      </c>
      <c r="G185" s="236"/>
      <c r="H185" s="239">
        <v>22.710000000000001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141</v>
      </c>
      <c r="AU185" s="245" t="s">
        <v>81</v>
      </c>
      <c r="AV185" s="14" t="s">
        <v>81</v>
      </c>
      <c r="AW185" s="14" t="s">
        <v>33</v>
      </c>
      <c r="AX185" s="14" t="s">
        <v>71</v>
      </c>
      <c r="AY185" s="245" t="s">
        <v>129</v>
      </c>
    </row>
    <row r="186" s="14" customFormat="1">
      <c r="A186" s="14"/>
      <c r="B186" s="235"/>
      <c r="C186" s="236"/>
      <c r="D186" s="226" t="s">
        <v>141</v>
      </c>
      <c r="E186" s="237" t="s">
        <v>19</v>
      </c>
      <c r="F186" s="238" t="s">
        <v>224</v>
      </c>
      <c r="G186" s="236"/>
      <c r="H186" s="239">
        <v>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141</v>
      </c>
      <c r="AU186" s="245" t="s">
        <v>81</v>
      </c>
      <c r="AV186" s="14" t="s">
        <v>81</v>
      </c>
      <c r="AW186" s="14" t="s">
        <v>33</v>
      </c>
      <c r="AX186" s="14" t="s">
        <v>71</v>
      </c>
      <c r="AY186" s="245" t="s">
        <v>129</v>
      </c>
    </row>
    <row r="187" s="14" customFormat="1">
      <c r="A187" s="14"/>
      <c r="B187" s="235"/>
      <c r="C187" s="236"/>
      <c r="D187" s="226" t="s">
        <v>141</v>
      </c>
      <c r="E187" s="237" t="s">
        <v>19</v>
      </c>
      <c r="F187" s="238" t="s">
        <v>225</v>
      </c>
      <c r="G187" s="236"/>
      <c r="H187" s="239">
        <v>4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141</v>
      </c>
      <c r="AU187" s="245" t="s">
        <v>81</v>
      </c>
      <c r="AV187" s="14" t="s">
        <v>81</v>
      </c>
      <c r="AW187" s="14" t="s">
        <v>33</v>
      </c>
      <c r="AX187" s="14" t="s">
        <v>71</v>
      </c>
      <c r="AY187" s="245" t="s">
        <v>129</v>
      </c>
    </row>
    <row r="188" s="15" customFormat="1">
      <c r="A188" s="15"/>
      <c r="B188" s="246"/>
      <c r="C188" s="247"/>
      <c r="D188" s="226" t="s">
        <v>141</v>
      </c>
      <c r="E188" s="248" t="s">
        <v>19</v>
      </c>
      <c r="F188" s="249" t="s">
        <v>144</v>
      </c>
      <c r="G188" s="247"/>
      <c r="H188" s="250">
        <v>34.710000000000001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141</v>
      </c>
      <c r="AU188" s="256" t="s">
        <v>81</v>
      </c>
      <c r="AV188" s="15" t="s">
        <v>137</v>
      </c>
      <c r="AW188" s="15" t="s">
        <v>33</v>
      </c>
      <c r="AX188" s="15" t="s">
        <v>79</v>
      </c>
      <c r="AY188" s="256" t="s">
        <v>129</v>
      </c>
    </row>
    <row r="189" s="2" customFormat="1" ht="24.15" customHeight="1">
      <c r="A189" s="40"/>
      <c r="B189" s="41"/>
      <c r="C189" s="206" t="s">
        <v>226</v>
      </c>
      <c r="D189" s="206" t="s">
        <v>132</v>
      </c>
      <c r="E189" s="207" t="s">
        <v>227</v>
      </c>
      <c r="F189" s="208" t="s">
        <v>228</v>
      </c>
      <c r="G189" s="209" t="s">
        <v>135</v>
      </c>
      <c r="H189" s="210">
        <v>5.04</v>
      </c>
      <c r="I189" s="211"/>
      <c r="J189" s="212">
        <f>ROUND(I189*H189,2)</f>
        <v>0</v>
      </c>
      <c r="K189" s="208" t="s">
        <v>136</v>
      </c>
      <c r="L189" s="46"/>
      <c r="M189" s="213" t="s">
        <v>19</v>
      </c>
      <c r="N189" s="214" t="s">
        <v>42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137</v>
      </c>
      <c r="AT189" s="217" t="s">
        <v>132</v>
      </c>
      <c r="AU189" s="217" t="s">
        <v>81</v>
      </c>
      <c r="AY189" s="19" t="s">
        <v>129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79</v>
      </c>
      <c r="BK189" s="218">
        <f>ROUND(I189*H189,2)</f>
        <v>0</v>
      </c>
      <c r="BL189" s="19" t="s">
        <v>137</v>
      </c>
      <c r="BM189" s="217" t="s">
        <v>229</v>
      </c>
    </row>
    <row r="190" s="2" customFormat="1">
      <c r="A190" s="40"/>
      <c r="B190" s="41"/>
      <c r="C190" s="42"/>
      <c r="D190" s="219" t="s">
        <v>139</v>
      </c>
      <c r="E190" s="42"/>
      <c r="F190" s="220" t="s">
        <v>230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139</v>
      </c>
      <c r="AU190" s="19" t="s">
        <v>81</v>
      </c>
    </row>
    <row r="191" s="13" customFormat="1">
      <c r="A191" s="13"/>
      <c r="B191" s="224"/>
      <c r="C191" s="225"/>
      <c r="D191" s="226" t="s">
        <v>141</v>
      </c>
      <c r="E191" s="227" t="s">
        <v>19</v>
      </c>
      <c r="F191" s="228" t="s">
        <v>142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141</v>
      </c>
      <c r="AU191" s="234" t="s">
        <v>81</v>
      </c>
      <c r="AV191" s="13" t="s">
        <v>79</v>
      </c>
      <c r="AW191" s="13" t="s">
        <v>33</v>
      </c>
      <c r="AX191" s="13" t="s">
        <v>71</v>
      </c>
      <c r="AY191" s="234" t="s">
        <v>129</v>
      </c>
    </row>
    <row r="192" s="14" customFormat="1">
      <c r="A192" s="14"/>
      <c r="B192" s="235"/>
      <c r="C192" s="236"/>
      <c r="D192" s="226" t="s">
        <v>141</v>
      </c>
      <c r="E192" s="237" t="s">
        <v>19</v>
      </c>
      <c r="F192" s="238" t="s">
        <v>231</v>
      </c>
      <c r="G192" s="236"/>
      <c r="H192" s="239">
        <v>2.52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141</v>
      </c>
      <c r="AU192" s="245" t="s">
        <v>81</v>
      </c>
      <c r="AV192" s="14" t="s">
        <v>81</v>
      </c>
      <c r="AW192" s="14" t="s">
        <v>33</v>
      </c>
      <c r="AX192" s="14" t="s">
        <v>71</v>
      </c>
      <c r="AY192" s="245" t="s">
        <v>129</v>
      </c>
    </row>
    <row r="193" s="14" customFormat="1">
      <c r="A193" s="14"/>
      <c r="B193" s="235"/>
      <c r="C193" s="236"/>
      <c r="D193" s="226" t="s">
        <v>141</v>
      </c>
      <c r="E193" s="237" t="s">
        <v>19</v>
      </c>
      <c r="F193" s="238" t="s">
        <v>231</v>
      </c>
      <c r="G193" s="236"/>
      <c r="H193" s="239">
        <v>2.52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141</v>
      </c>
      <c r="AU193" s="245" t="s">
        <v>81</v>
      </c>
      <c r="AV193" s="14" t="s">
        <v>81</v>
      </c>
      <c r="AW193" s="14" t="s">
        <v>33</v>
      </c>
      <c r="AX193" s="14" t="s">
        <v>71</v>
      </c>
      <c r="AY193" s="245" t="s">
        <v>129</v>
      </c>
    </row>
    <row r="194" s="15" customFormat="1">
      <c r="A194" s="15"/>
      <c r="B194" s="246"/>
      <c r="C194" s="247"/>
      <c r="D194" s="226" t="s">
        <v>141</v>
      </c>
      <c r="E194" s="248" t="s">
        <v>19</v>
      </c>
      <c r="F194" s="249" t="s">
        <v>144</v>
      </c>
      <c r="G194" s="247"/>
      <c r="H194" s="250">
        <v>5.04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141</v>
      </c>
      <c r="AU194" s="256" t="s">
        <v>81</v>
      </c>
      <c r="AV194" s="15" t="s">
        <v>137</v>
      </c>
      <c r="AW194" s="15" t="s">
        <v>33</v>
      </c>
      <c r="AX194" s="15" t="s">
        <v>79</v>
      </c>
      <c r="AY194" s="256" t="s">
        <v>129</v>
      </c>
    </row>
    <row r="195" s="12" customFormat="1" ht="22.8" customHeight="1">
      <c r="A195" s="12"/>
      <c r="B195" s="190"/>
      <c r="C195" s="191"/>
      <c r="D195" s="192" t="s">
        <v>70</v>
      </c>
      <c r="E195" s="204" t="s">
        <v>201</v>
      </c>
      <c r="F195" s="204" t="s">
        <v>232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SUM(P196:P243)</f>
        <v>0</v>
      </c>
      <c r="Q195" s="198"/>
      <c r="R195" s="199">
        <f>SUM(R196:R243)</f>
        <v>0.0037148400000000001</v>
      </c>
      <c r="S195" s="198"/>
      <c r="T195" s="200">
        <f>SUM(T196:T243)</f>
        <v>4.0878180000000004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79</v>
      </c>
      <c r="AT195" s="202" t="s">
        <v>70</v>
      </c>
      <c r="AU195" s="202" t="s">
        <v>79</v>
      </c>
      <c r="AY195" s="201" t="s">
        <v>129</v>
      </c>
      <c r="BK195" s="203">
        <f>SUM(BK196:BK243)</f>
        <v>0</v>
      </c>
    </row>
    <row r="196" s="2" customFormat="1" ht="24.15" customHeight="1">
      <c r="A196" s="40"/>
      <c r="B196" s="41"/>
      <c r="C196" s="206" t="s">
        <v>233</v>
      </c>
      <c r="D196" s="206" t="s">
        <v>132</v>
      </c>
      <c r="E196" s="207" t="s">
        <v>234</v>
      </c>
      <c r="F196" s="208" t="s">
        <v>235</v>
      </c>
      <c r="G196" s="209" t="s">
        <v>135</v>
      </c>
      <c r="H196" s="210">
        <v>21.852</v>
      </c>
      <c r="I196" s="211"/>
      <c r="J196" s="212">
        <f>ROUND(I196*H196,2)</f>
        <v>0</v>
      </c>
      <c r="K196" s="208" t="s">
        <v>136</v>
      </c>
      <c r="L196" s="46"/>
      <c r="M196" s="213" t="s">
        <v>19</v>
      </c>
      <c r="N196" s="214" t="s">
        <v>42</v>
      </c>
      <c r="O196" s="86"/>
      <c r="P196" s="215">
        <f>O196*H196</f>
        <v>0</v>
      </c>
      <c r="Q196" s="215">
        <v>0.00012999999999999999</v>
      </c>
      <c r="R196" s="215">
        <f>Q196*H196</f>
        <v>0.0028407599999999999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137</v>
      </c>
      <c r="AT196" s="217" t="s">
        <v>132</v>
      </c>
      <c r="AU196" s="217" t="s">
        <v>81</v>
      </c>
      <c r="AY196" s="19" t="s">
        <v>129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79</v>
      </c>
      <c r="BK196" s="218">
        <f>ROUND(I196*H196,2)</f>
        <v>0</v>
      </c>
      <c r="BL196" s="19" t="s">
        <v>137</v>
      </c>
      <c r="BM196" s="217" t="s">
        <v>236</v>
      </c>
    </row>
    <row r="197" s="2" customFormat="1">
      <c r="A197" s="40"/>
      <c r="B197" s="41"/>
      <c r="C197" s="42"/>
      <c r="D197" s="219" t="s">
        <v>139</v>
      </c>
      <c r="E197" s="42"/>
      <c r="F197" s="220" t="s">
        <v>237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139</v>
      </c>
      <c r="AU197" s="19" t="s">
        <v>81</v>
      </c>
    </row>
    <row r="198" s="13" customFormat="1">
      <c r="A198" s="13"/>
      <c r="B198" s="224"/>
      <c r="C198" s="225"/>
      <c r="D198" s="226" t="s">
        <v>141</v>
      </c>
      <c r="E198" s="227" t="s">
        <v>19</v>
      </c>
      <c r="F198" s="228" t="s">
        <v>178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141</v>
      </c>
      <c r="AU198" s="234" t="s">
        <v>81</v>
      </c>
      <c r="AV198" s="13" t="s">
        <v>79</v>
      </c>
      <c r="AW198" s="13" t="s">
        <v>33</v>
      </c>
      <c r="AX198" s="13" t="s">
        <v>71</v>
      </c>
      <c r="AY198" s="234" t="s">
        <v>129</v>
      </c>
    </row>
    <row r="199" s="14" customFormat="1">
      <c r="A199" s="14"/>
      <c r="B199" s="235"/>
      <c r="C199" s="236"/>
      <c r="D199" s="226" t="s">
        <v>141</v>
      </c>
      <c r="E199" s="237" t="s">
        <v>19</v>
      </c>
      <c r="F199" s="238" t="s">
        <v>238</v>
      </c>
      <c r="G199" s="236"/>
      <c r="H199" s="239">
        <v>8.1600000000000001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141</v>
      </c>
      <c r="AU199" s="245" t="s">
        <v>81</v>
      </c>
      <c r="AV199" s="14" t="s">
        <v>81</v>
      </c>
      <c r="AW199" s="14" t="s">
        <v>33</v>
      </c>
      <c r="AX199" s="14" t="s">
        <v>71</v>
      </c>
      <c r="AY199" s="245" t="s">
        <v>129</v>
      </c>
    </row>
    <row r="200" s="14" customFormat="1">
      <c r="A200" s="14"/>
      <c r="B200" s="235"/>
      <c r="C200" s="236"/>
      <c r="D200" s="226" t="s">
        <v>141</v>
      </c>
      <c r="E200" s="237" t="s">
        <v>19</v>
      </c>
      <c r="F200" s="238" t="s">
        <v>239</v>
      </c>
      <c r="G200" s="236"/>
      <c r="H200" s="239">
        <v>7.3440000000000003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141</v>
      </c>
      <c r="AU200" s="245" t="s">
        <v>81</v>
      </c>
      <c r="AV200" s="14" t="s">
        <v>81</v>
      </c>
      <c r="AW200" s="14" t="s">
        <v>33</v>
      </c>
      <c r="AX200" s="14" t="s">
        <v>71</v>
      </c>
      <c r="AY200" s="245" t="s">
        <v>129</v>
      </c>
    </row>
    <row r="201" s="14" customFormat="1">
      <c r="A201" s="14"/>
      <c r="B201" s="235"/>
      <c r="C201" s="236"/>
      <c r="D201" s="226" t="s">
        <v>141</v>
      </c>
      <c r="E201" s="237" t="s">
        <v>19</v>
      </c>
      <c r="F201" s="238" t="s">
        <v>240</v>
      </c>
      <c r="G201" s="236"/>
      <c r="H201" s="239">
        <v>0.074999999999999997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141</v>
      </c>
      <c r="AU201" s="245" t="s">
        <v>81</v>
      </c>
      <c r="AV201" s="14" t="s">
        <v>81</v>
      </c>
      <c r="AW201" s="14" t="s">
        <v>33</v>
      </c>
      <c r="AX201" s="14" t="s">
        <v>71</v>
      </c>
      <c r="AY201" s="245" t="s">
        <v>129</v>
      </c>
    </row>
    <row r="202" s="14" customFormat="1">
      <c r="A202" s="14"/>
      <c r="B202" s="235"/>
      <c r="C202" s="236"/>
      <c r="D202" s="226" t="s">
        <v>141</v>
      </c>
      <c r="E202" s="237" t="s">
        <v>19</v>
      </c>
      <c r="F202" s="238" t="s">
        <v>241</v>
      </c>
      <c r="G202" s="236"/>
      <c r="H202" s="239">
        <v>3.0529999999999999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141</v>
      </c>
      <c r="AU202" s="245" t="s">
        <v>81</v>
      </c>
      <c r="AV202" s="14" t="s">
        <v>81</v>
      </c>
      <c r="AW202" s="14" t="s">
        <v>33</v>
      </c>
      <c r="AX202" s="14" t="s">
        <v>71</v>
      </c>
      <c r="AY202" s="245" t="s">
        <v>129</v>
      </c>
    </row>
    <row r="203" s="14" customFormat="1">
      <c r="A203" s="14"/>
      <c r="B203" s="235"/>
      <c r="C203" s="236"/>
      <c r="D203" s="226" t="s">
        <v>141</v>
      </c>
      <c r="E203" s="237" t="s">
        <v>19</v>
      </c>
      <c r="F203" s="238" t="s">
        <v>242</v>
      </c>
      <c r="G203" s="236"/>
      <c r="H203" s="239">
        <v>2.8599999999999999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141</v>
      </c>
      <c r="AU203" s="245" t="s">
        <v>81</v>
      </c>
      <c r="AV203" s="14" t="s">
        <v>81</v>
      </c>
      <c r="AW203" s="14" t="s">
        <v>33</v>
      </c>
      <c r="AX203" s="14" t="s">
        <v>71</v>
      </c>
      <c r="AY203" s="245" t="s">
        <v>129</v>
      </c>
    </row>
    <row r="204" s="14" customFormat="1">
      <c r="A204" s="14"/>
      <c r="B204" s="235"/>
      <c r="C204" s="236"/>
      <c r="D204" s="226" t="s">
        <v>141</v>
      </c>
      <c r="E204" s="237" t="s">
        <v>19</v>
      </c>
      <c r="F204" s="238" t="s">
        <v>243</v>
      </c>
      <c r="G204" s="236"/>
      <c r="H204" s="239">
        <v>0.14999999999999999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141</v>
      </c>
      <c r="AU204" s="245" t="s">
        <v>81</v>
      </c>
      <c r="AV204" s="14" t="s">
        <v>81</v>
      </c>
      <c r="AW204" s="14" t="s">
        <v>33</v>
      </c>
      <c r="AX204" s="14" t="s">
        <v>71</v>
      </c>
      <c r="AY204" s="245" t="s">
        <v>129</v>
      </c>
    </row>
    <row r="205" s="14" customFormat="1">
      <c r="A205" s="14"/>
      <c r="B205" s="235"/>
      <c r="C205" s="236"/>
      <c r="D205" s="226" t="s">
        <v>141</v>
      </c>
      <c r="E205" s="237" t="s">
        <v>19</v>
      </c>
      <c r="F205" s="238" t="s">
        <v>244</v>
      </c>
      <c r="G205" s="236"/>
      <c r="H205" s="239">
        <v>0.20999999999999999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141</v>
      </c>
      <c r="AU205" s="245" t="s">
        <v>81</v>
      </c>
      <c r="AV205" s="14" t="s">
        <v>81</v>
      </c>
      <c r="AW205" s="14" t="s">
        <v>33</v>
      </c>
      <c r="AX205" s="14" t="s">
        <v>71</v>
      </c>
      <c r="AY205" s="245" t="s">
        <v>129</v>
      </c>
    </row>
    <row r="206" s="15" customFormat="1">
      <c r="A206" s="15"/>
      <c r="B206" s="246"/>
      <c r="C206" s="247"/>
      <c r="D206" s="226" t="s">
        <v>141</v>
      </c>
      <c r="E206" s="248" t="s">
        <v>19</v>
      </c>
      <c r="F206" s="249" t="s">
        <v>144</v>
      </c>
      <c r="G206" s="247"/>
      <c r="H206" s="250">
        <v>21.852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141</v>
      </c>
      <c r="AU206" s="256" t="s">
        <v>81</v>
      </c>
      <c r="AV206" s="15" t="s">
        <v>137</v>
      </c>
      <c r="AW206" s="15" t="s">
        <v>33</v>
      </c>
      <c r="AX206" s="15" t="s">
        <v>79</v>
      </c>
      <c r="AY206" s="256" t="s">
        <v>129</v>
      </c>
    </row>
    <row r="207" s="2" customFormat="1" ht="24.15" customHeight="1">
      <c r="A207" s="40"/>
      <c r="B207" s="41"/>
      <c r="C207" s="206" t="s">
        <v>245</v>
      </c>
      <c r="D207" s="206" t="s">
        <v>132</v>
      </c>
      <c r="E207" s="207" t="s">
        <v>246</v>
      </c>
      <c r="F207" s="208" t="s">
        <v>247</v>
      </c>
      <c r="G207" s="209" t="s">
        <v>135</v>
      </c>
      <c r="H207" s="210">
        <v>21.852</v>
      </c>
      <c r="I207" s="211"/>
      <c r="J207" s="212">
        <f>ROUND(I207*H207,2)</f>
        <v>0</v>
      </c>
      <c r="K207" s="208" t="s">
        <v>136</v>
      </c>
      <c r="L207" s="46"/>
      <c r="M207" s="213" t="s">
        <v>19</v>
      </c>
      <c r="N207" s="214" t="s">
        <v>42</v>
      </c>
      <c r="O207" s="86"/>
      <c r="P207" s="215">
        <f>O207*H207</f>
        <v>0</v>
      </c>
      <c r="Q207" s="215">
        <v>4.0000000000000003E-05</v>
      </c>
      <c r="R207" s="215">
        <f>Q207*H207</f>
        <v>0.00087408000000000006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137</v>
      </c>
      <c r="AT207" s="217" t="s">
        <v>132</v>
      </c>
      <c r="AU207" s="217" t="s">
        <v>81</v>
      </c>
      <c r="AY207" s="19" t="s">
        <v>129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79</v>
      </c>
      <c r="BK207" s="218">
        <f>ROUND(I207*H207,2)</f>
        <v>0</v>
      </c>
      <c r="BL207" s="19" t="s">
        <v>137</v>
      </c>
      <c r="BM207" s="217" t="s">
        <v>248</v>
      </c>
    </row>
    <row r="208" s="2" customFormat="1">
      <c r="A208" s="40"/>
      <c r="B208" s="41"/>
      <c r="C208" s="42"/>
      <c r="D208" s="219" t="s">
        <v>139</v>
      </c>
      <c r="E208" s="42"/>
      <c r="F208" s="220" t="s">
        <v>249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139</v>
      </c>
      <c r="AU208" s="19" t="s">
        <v>81</v>
      </c>
    </row>
    <row r="209" s="13" customFormat="1">
      <c r="A209" s="13"/>
      <c r="B209" s="224"/>
      <c r="C209" s="225"/>
      <c r="D209" s="226" t="s">
        <v>141</v>
      </c>
      <c r="E209" s="227" t="s">
        <v>19</v>
      </c>
      <c r="F209" s="228" t="s">
        <v>178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141</v>
      </c>
      <c r="AU209" s="234" t="s">
        <v>81</v>
      </c>
      <c r="AV209" s="13" t="s">
        <v>79</v>
      </c>
      <c r="AW209" s="13" t="s">
        <v>33</v>
      </c>
      <c r="AX209" s="13" t="s">
        <v>71</v>
      </c>
      <c r="AY209" s="234" t="s">
        <v>129</v>
      </c>
    </row>
    <row r="210" s="14" customFormat="1">
      <c r="A210" s="14"/>
      <c r="B210" s="235"/>
      <c r="C210" s="236"/>
      <c r="D210" s="226" t="s">
        <v>141</v>
      </c>
      <c r="E210" s="237" t="s">
        <v>19</v>
      </c>
      <c r="F210" s="238" t="s">
        <v>238</v>
      </c>
      <c r="G210" s="236"/>
      <c r="H210" s="239">
        <v>8.1600000000000001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141</v>
      </c>
      <c r="AU210" s="245" t="s">
        <v>81</v>
      </c>
      <c r="AV210" s="14" t="s">
        <v>81</v>
      </c>
      <c r="AW210" s="14" t="s">
        <v>33</v>
      </c>
      <c r="AX210" s="14" t="s">
        <v>71</v>
      </c>
      <c r="AY210" s="245" t="s">
        <v>129</v>
      </c>
    </row>
    <row r="211" s="14" customFormat="1">
      <c r="A211" s="14"/>
      <c r="B211" s="235"/>
      <c r="C211" s="236"/>
      <c r="D211" s="226" t="s">
        <v>141</v>
      </c>
      <c r="E211" s="237" t="s">
        <v>19</v>
      </c>
      <c r="F211" s="238" t="s">
        <v>239</v>
      </c>
      <c r="G211" s="236"/>
      <c r="H211" s="239">
        <v>7.3440000000000003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141</v>
      </c>
      <c r="AU211" s="245" t="s">
        <v>81</v>
      </c>
      <c r="AV211" s="14" t="s">
        <v>81</v>
      </c>
      <c r="AW211" s="14" t="s">
        <v>33</v>
      </c>
      <c r="AX211" s="14" t="s">
        <v>71</v>
      </c>
      <c r="AY211" s="245" t="s">
        <v>129</v>
      </c>
    </row>
    <row r="212" s="14" customFormat="1">
      <c r="A212" s="14"/>
      <c r="B212" s="235"/>
      <c r="C212" s="236"/>
      <c r="D212" s="226" t="s">
        <v>141</v>
      </c>
      <c r="E212" s="237" t="s">
        <v>19</v>
      </c>
      <c r="F212" s="238" t="s">
        <v>240</v>
      </c>
      <c r="G212" s="236"/>
      <c r="H212" s="239">
        <v>0.074999999999999997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141</v>
      </c>
      <c r="AU212" s="245" t="s">
        <v>81</v>
      </c>
      <c r="AV212" s="14" t="s">
        <v>81</v>
      </c>
      <c r="AW212" s="14" t="s">
        <v>33</v>
      </c>
      <c r="AX212" s="14" t="s">
        <v>71</v>
      </c>
      <c r="AY212" s="245" t="s">
        <v>129</v>
      </c>
    </row>
    <row r="213" s="14" customFormat="1">
      <c r="A213" s="14"/>
      <c r="B213" s="235"/>
      <c r="C213" s="236"/>
      <c r="D213" s="226" t="s">
        <v>141</v>
      </c>
      <c r="E213" s="237" t="s">
        <v>19</v>
      </c>
      <c r="F213" s="238" t="s">
        <v>241</v>
      </c>
      <c r="G213" s="236"/>
      <c r="H213" s="239">
        <v>3.0529999999999999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141</v>
      </c>
      <c r="AU213" s="245" t="s">
        <v>81</v>
      </c>
      <c r="AV213" s="14" t="s">
        <v>81</v>
      </c>
      <c r="AW213" s="14" t="s">
        <v>33</v>
      </c>
      <c r="AX213" s="14" t="s">
        <v>71</v>
      </c>
      <c r="AY213" s="245" t="s">
        <v>129</v>
      </c>
    </row>
    <row r="214" s="14" customFormat="1">
      <c r="A214" s="14"/>
      <c r="B214" s="235"/>
      <c r="C214" s="236"/>
      <c r="D214" s="226" t="s">
        <v>141</v>
      </c>
      <c r="E214" s="237" t="s">
        <v>19</v>
      </c>
      <c r="F214" s="238" t="s">
        <v>242</v>
      </c>
      <c r="G214" s="236"/>
      <c r="H214" s="239">
        <v>2.8599999999999999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141</v>
      </c>
      <c r="AU214" s="245" t="s">
        <v>81</v>
      </c>
      <c r="AV214" s="14" t="s">
        <v>81</v>
      </c>
      <c r="AW214" s="14" t="s">
        <v>33</v>
      </c>
      <c r="AX214" s="14" t="s">
        <v>71</v>
      </c>
      <c r="AY214" s="245" t="s">
        <v>129</v>
      </c>
    </row>
    <row r="215" s="14" customFormat="1">
      <c r="A215" s="14"/>
      <c r="B215" s="235"/>
      <c r="C215" s="236"/>
      <c r="D215" s="226" t="s">
        <v>141</v>
      </c>
      <c r="E215" s="237" t="s">
        <v>19</v>
      </c>
      <c r="F215" s="238" t="s">
        <v>243</v>
      </c>
      <c r="G215" s="236"/>
      <c r="H215" s="239">
        <v>0.14999999999999999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141</v>
      </c>
      <c r="AU215" s="245" t="s">
        <v>81</v>
      </c>
      <c r="AV215" s="14" t="s">
        <v>81</v>
      </c>
      <c r="AW215" s="14" t="s">
        <v>33</v>
      </c>
      <c r="AX215" s="14" t="s">
        <v>71</v>
      </c>
      <c r="AY215" s="245" t="s">
        <v>129</v>
      </c>
    </row>
    <row r="216" s="14" customFormat="1">
      <c r="A216" s="14"/>
      <c r="B216" s="235"/>
      <c r="C216" s="236"/>
      <c r="D216" s="226" t="s">
        <v>141</v>
      </c>
      <c r="E216" s="237" t="s">
        <v>19</v>
      </c>
      <c r="F216" s="238" t="s">
        <v>244</v>
      </c>
      <c r="G216" s="236"/>
      <c r="H216" s="239">
        <v>0.20999999999999999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141</v>
      </c>
      <c r="AU216" s="245" t="s">
        <v>81</v>
      </c>
      <c r="AV216" s="14" t="s">
        <v>81</v>
      </c>
      <c r="AW216" s="14" t="s">
        <v>33</v>
      </c>
      <c r="AX216" s="14" t="s">
        <v>71</v>
      </c>
      <c r="AY216" s="245" t="s">
        <v>129</v>
      </c>
    </row>
    <row r="217" s="15" customFormat="1">
      <c r="A217" s="15"/>
      <c r="B217" s="246"/>
      <c r="C217" s="247"/>
      <c r="D217" s="226" t="s">
        <v>141</v>
      </c>
      <c r="E217" s="248" t="s">
        <v>19</v>
      </c>
      <c r="F217" s="249" t="s">
        <v>144</v>
      </c>
      <c r="G217" s="247"/>
      <c r="H217" s="250">
        <v>21.852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141</v>
      </c>
      <c r="AU217" s="256" t="s">
        <v>81</v>
      </c>
      <c r="AV217" s="15" t="s">
        <v>137</v>
      </c>
      <c r="AW217" s="15" t="s">
        <v>33</v>
      </c>
      <c r="AX217" s="15" t="s">
        <v>79</v>
      </c>
      <c r="AY217" s="256" t="s">
        <v>129</v>
      </c>
    </row>
    <row r="218" s="2" customFormat="1" ht="24.15" customHeight="1">
      <c r="A218" s="40"/>
      <c r="B218" s="41"/>
      <c r="C218" s="206" t="s">
        <v>8</v>
      </c>
      <c r="D218" s="206" t="s">
        <v>132</v>
      </c>
      <c r="E218" s="207" t="s">
        <v>250</v>
      </c>
      <c r="F218" s="208" t="s">
        <v>251</v>
      </c>
      <c r="G218" s="209" t="s">
        <v>135</v>
      </c>
      <c r="H218" s="210">
        <v>1.55</v>
      </c>
      <c r="I218" s="211"/>
      <c r="J218" s="212">
        <f>ROUND(I218*H218,2)</f>
        <v>0</v>
      </c>
      <c r="K218" s="208" t="s">
        <v>136</v>
      </c>
      <c r="L218" s="46"/>
      <c r="M218" s="213" t="s">
        <v>19</v>
      </c>
      <c r="N218" s="214" t="s">
        <v>42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0.13100000000000001</v>
      </c>
      <c r="T218" s="216">
        <f>S218*H218</f>
        <v>0.20305000000000001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137</v>
      </c>
      <c r="AT218" s="217" t="s">
        <v>132</v>
      </c>
      <c r="AU218" s="217" t="s">
        <v>81</v>
      </c>
      <c r="AY218" s="19" t="s">
        <v>129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79</v>
      </c>
      <c r="BK218" s="218">
        <f>ROUND(I218*H218,2)</f>
        <v>0</v>
      </c>
      <c r="BL218" s="19" t="s">
        <v>137</v>
      </c>
      <c r="BM218" s="217" t="s">
        <v>252</v>
      </c>
    </row>
    <row r="219" s="2" customFormat="1">
      <c r="A219" s="40"/>
      <c r="B219" s="41"/>
      <c r="C219" s="42"/>
      <c r="D219" s="219" t="s">
        <v>139</v>
      </c>
      <c r="E219" s="42"/>
      <c r="F219" s="220" t="s">
        <v>253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139</v>
      </c>
      <c r="AU219" s="19" t="s">
        <v>81</v>
      </c>
    </row>
    <row r="220" s="13" customFormat="1">
      <c r="A220" s="13"/>
      <c r="B220" s="224"/>
      <c r="C220" s="225"/>
      <c r="D220" s="226" t="s">
        <v>141</v>
      </c>
      <c r="E220" s="227" t="s">
        <v>19</v>
      </c>
      <c r="F220" s="228" t="s">
        <v>254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141</v>
      </c>
      <c r="AU220" s="234" t="s">
        <v>81</v>
      </c>
      <c r="AV220" s="13" t="s">
        <v>79</v>
      </c>
      <c r="AW220" s="13" t="s">
        <v>33</v>
      </c>
      <c r="AX220" s="13" t="s">
        <v>71</v>
      </c>
      <c r="AY220" s="234" t="s">
        <v>129</v>
      </c>
    </row>
    <row r="221" s="14" customFormat="1">
      <c r="A221" s="14"/>
      <c r="B221" s="235"/>
      <c r="C221" s="236"/>
      <c r="D221" s="226" t="s">
        <v>141</v>
      </c>
      <c r="E221" s="237" t="s">
        <v>19</v>
      </c>
      <c r="F221" s="238" t="s">
        <v>255</v>
      </c>
      <c r="G221" s="236"/>
      <c r="H221" s="239">
        <v>1.55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141</v>
      </c>
      <c r="AU221" s="245" t="s">
        <v>81</v>
      </c>
      <c r="AV221" s="14" t="s">
        <v>81</v>
      </c>
      <c r="AW221" s="14" t="s">
        <v>33</v>
      </c>
      <c r="AX221" s="14" t="s">
        <v>71</v>
      </c>
      <c r="AY221" s="245" t="s">
        <v>129</v>
      </c>
    </row>
    <row r="222" s="15" customFormat="1">
      <c r="A222" s="15"/>
      <c r="B222" s="246"/>
      <c r="C222" s="247"/>
      <c r="D222" s="226" t="s">
        <v>141</v>
      </c>
      <c r="E222" s="248" t="s">
        <v>19</v>
      </c>
      <c r="F222" s="249" t="s">
        <v>144</v>
      </c>
      <c r="G222" s="247"/>
      <c r="H222" s="250">
        <v>1.55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141</v>
      </c>
      <c r="AU222" s="256" t="s">
        <v>81</v>
      </c>
      <c r="AV222" s="15" t="s">
        <v>137</v>
      </c>
      <c r="AW222" s="15" t="s">
        <v>33</v>
      </c>
      <c r="AX222" s="15" t="s">
        <v>79</v>
      </c>
      <c r="AY222" s="256" t="s">
        <v>129</v>
      </c>
    </row>
    <row r="223" s="2" customFormat="1" ht="24.15" customHeight="1">
      <c r="A223" s="40"/>
      <c r="B223" s="41"/>
      <c r="C223" s="206" t="s">
        <v>256</v>
      </c>
      <c r="D223" s="206" t="s">
        <v>132</v>
      </c>
      <c r="E223" s="207" t="s">
        <v>257</v>
      </c>
      <c r="F223" s="208" t="s">
        <v>258</v>
      </c>
      <c r="G223" s="209" t="s">
        <v>259</v>
      </c>
      <c r="H223" s="210">
        <v>0.311</v>
      </c>
      <c r="I223" s="211"/>
      <c r="J223" s="212">
        <f>ROUND(I223*H223,2)</f>
        <v>0</v>
      </c>
      <c r="K223" s="208" t="s">
        <v>136</v>
      </c>
      <c r="L223" s="46"/>
      <c r="M223" s="213" t="s">
        <v>19</v>
      </c>
      <c r="N223" s="214" t="s">
        <v>42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1.8</v>
      </c>
      <c r="T223" s="216">
        <f>S223*H223</f>
        <v>0.55979999999999996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137</v>
      </c>
      <c r="AT223" s="217" t="s">
        <v>132</v>
      </c>
      <c r="AU223" s="217" t="s">
        <v>81</v>
      </c>
      <c r="AY223" s="19" t="s">
        <v>129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137</v>
      </c>
      <c r="BM223" s="217" t="s">
        <v>260</v>
      </c>
    </row>
    <row r="224" s="2" customFormat="1">
      <c r="A224" s="40"/>
      <c r="B224" s="41"/>
      <c r="C224" s="42"/>
      <c r="D224" s="219" t="s">
        <v>139</v>
      </c>
      <c r="E224" s="42"/>
      <c r="F224" s="220" t="s">
        <v>261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139</v>
      </c>
      <c r="AU224" s="19" t="s">
        <v>81</v>
      </c>
    </row>
    <row r="225" s="13" customFormat="1">
      <c r="A225" s="13"/>
      <c r="B225" s="224"/>
      <c r="C225" s="225"/>
      <c r="D225" s="226" t="s">
        <v>141</v>
      </c>
      <c r="E225" s="227" t="s">
        <v>19</v>
      </c>
      <c r="F225" s="228" t="s">
        <v>254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141</v>
      </c>
      <c r="AU225" s="234" t="s">
        <v>81</v>
      </c>
      <c r="AV225" s="13" t="s">
        <v>79</v>
      </c>
      <c r="AW225" s="13" t="s">
        <v>33</v>
      </c>
      <c r="AX225" s="13" t="s">
        <v>71</v>
      </c>
      <c r="AY225" s="234" t="s">
        <v>129</v>
      </c>
    </row>
    <row r="226" s="13" customFormat="1">
      <c r="A226" s="13"/>
      <c r="B226" s="224"/>
      <c r="C226" s="225"/>
      <c r="D226" s="226" t="s">
        <v>141</v>
      </c>
      <c r="E226" s="227" t="s">
        <v>19</v>
      </c>
      <c r="F226" s="228" t="s">
        <v>163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141</v>
      </c>
      <c r="AU226" s="234" t="s">
        <v>81</v>
      </c>
      <c r="AV226" s="13" t="s">
        <v>79</v>
      </c>
      <c r="AW226" s="13" t="s">
        <v>33</v>
      </c>
      <c r="AX226" s="13" t="s">
        <v>71</v>
      </c>
      <c r="AY226" s="234" t="s">
        <v>129</v>
      </c>
    </row>
    <row r="227" s="14" customFormat="1">
      <c r="A227" s="14"/>
      <c r="B227" s="235"/>
      <c r="C227" s="236"/>
      <c r="D227" s="226" t="s">
        <v>141</v>
      </c>
      <c r="E227" s="237" t="s">
        <v>19</v>
      </c>
      <c r="F227" s="238" t="s">
        <v>262</v>
      </c>
      <c r="G227" s="236"/>
      <c r="H227" s="239">
        <v>0.311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141</v>
      </c>
      <c r="AU227" s="245" t="s">
        <v>81</v>
      </c>
      <c r="AV227" s="14" t="s">
        <v>81</v>
      </c>
      <c r="AW227" s="14" t="s">
        <v>33</v>
      </c>
      <c r="AX227" s="14" t="s">
        <v>71</v>
      </c>
      <c r="AY227" s="245" t="s">
        <v>129</v>
      </c>
    </row>
    <row r="228" s="15" customFormat="1">
      <c r="A228" s="15"/>
      <c r="B228" s="246"/>
      <c r="C228" s="247"/>
      <c r="D228" s="226" t="s">
        <v>141</v>
      </c>
      <c r="E228" s="248" t="s">
        <v>19</v>
      </c>
      <c r="F228" s="249" t="s">
        <v>144</v>
      </c>
      <c r="G228" s="247"/>
      <c r="H228" s="250">
        <v>0.311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141</v>
      </c>
      <c r="AU228" s="256" t="s">
        <v>81</v>
      </c>
      <c r="AV228" s="15" t="s">
        <v>137</v>
      </c>
      <c r="AW228" s="15" t="s">
        <v>33</v>
      </c>
      <c r="AX228" s="15" t="s">
        <v>79</v>
      </c>
      <c r="AY228" s="256" t="s">
        <v>129</v>
      </c>
    </row>
    <row r="229" s="2" customFormat="1" ht="24.15" customHeight="1">
      <c r="A229" s="40"/>
      <c r="B229" s="41"/>
      <c r="C229" s="206" t="s">
        <v>263</v>
      </c>
      <c r="D229" s="206" t="s">
        <v>132</v>
      </c>
      <c r="E229" s="207" t="s">
        <v>264</v>
      </c>
      <c r="F229" s="208" t="s">
        <v>265</v>
      </c>
      <c r="G229" s="209" t="s">
        <v>135</v>
      </c>
      <c r="H229" s="210">
        <v>5.319</v>
      </c>
      <c r="I229" s="211"/>
      <c r="J229" s="212">
        <f>ROUND(I229*H229,2)</f>
        <v>0</v>
      </c>
      <c r="K229" s="208" t="s">
        <v>136</v>
      </c>
      <c r="L229" s="46"/>
      <c r="M229" s="213" t="s">
        <v>19</v>
      </c>
      <c r="N229" s="214" t="s">
        <v>42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0.075999999999999998</v>
      </c>
      <c r="T229" s="216">
        <f>S229*H229</f>
        <v>0.40424399999999999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137</v>
      </c>
      <c r="AT229" s="217" t="s">
        <v>132</v>
      </c>
      <c r="AU229" s="217" t="s">
        <v>81</v>
      </c>
      <c r="AY229" s="19" t="s">
        <v>129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79</v>
      </c>
      <c r="BK229" s="218">
        <f>ROUND(I229*H229,2)</f>
        <v>0</v>
      </c>
      <c r="BL229" s="19" t="s">
        <v>137</v>
      </c>
      <c r="BM229" s="217" t="s">
        <v>266</v>
      </c>
    </row>
    <row r="230" s="2" customFormat="1">
      <c r="A230" s="40"/>
      <c r="B230" s="41"/>
      <c r="C230" s="42"/>
      <c r="D230" s="219" t="s">
        <v>139</v>
      </c>
      <c r="E230" s="42"/>
      <c r="F230" s="220" t="s">
        <v>267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139</v>
      </c>
      <c r="AU230" s="19" t="s">
        <v>81</v>
      </c>
    </row>
    <row r="231" s="13" customFormat="1">
      <c r="A231" s="13"/>
      <c r="B231" s="224"/>
      <c r="C231" s="225"/>
      <c r="D231" s="226" t="s">
        <v>141</v>
      </c>
      <c r="E231" s="227" t="s">
        <v>19</v>
      </c>
      <c r="F231" s="228" t="s">
        <v>254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141</v>
      </c>
      <c r="AU231" s="234" t="s">
        <v>81</v>
      </c>
      <c r="AV231" s="13" t="s">
        <v>79</v>
      </c>
      <c r="AW231" s="13" t="s">
        <v>33</v>
      </c>
      <c r="AX231" s="13" t="s">
        <v>71</v>
      </c>
      <c r="AY231" s="234" t="s">
        <v>129</v>
      </c>
    </row>
    <row r="232" s="14" customFormat="1">
      <c r="A232" s="14"/>
      <c r="B232" s="235"/>
      <c r="C232" s="236"/>
      <c r="D232" s="226" t="s">
        <v>141</v>
      </c>
      <c r="E232" s="237" t="s">
        <v>19</v>
      </c>
      <c r="F232" s="238" t="s">
        <v>268</v>
      </c>
      <c r="G232" s="236"/>
      <c r="H232" s="239">
        <v>1.7729999999999999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141</v>
      </c>
      <c r="AU232" s="245" t="s">
        <v>81</v>
      </c>
      <c r="AV232" s="14" t="s">
        <v>81</v>
      </c>
      <c r="AW232" s="14" t="s">
        <v>33</v>
      </c>
      <c r="AX232" s="14" t="s">
        <v>71</v>
      </c>
      <c r="AY232" s="245" t="s">
        <v>129</v>
      </c>
    </row>
    <row r="233" s="14" customFormat="1">
      <c r="A233" s="14"/>
      <c r="B233" s="235"/>
      <c r="C233" s="236"/>
      <c r="D233" s="226" t="s">
        <v>141</v>
      </c>
      <c r="E233" s="237" t="s">
        <v>19</v>
      </c>
      <c r="F233" s="238" t="s">
        <v>268</v>
      </c>
      <c r="G233" s="236"/>
      <c r="H233" s="239">
        <v>1.7729999999999999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141</v>
      </c>
      <c r="AU233" s="245" t="s">
        <v>81</v>
      </c>
      <c r="AV233" s="14" t="s">
        <v>81</v>
      </c>
      <c r="AW233" s="14" t="s">
        <v>33</v>
      </c>
      <c r="AX233" s="14" t="s">
        <v>71</v>
      </c>
      <c r="AY233" s="245" t="s">
        <v>129</v>
      </c>
    </row>
    <row r="234" s="14" customFormat="1">
      <c r="A234" s="14"/>
      <c r="B234" s="235"/>
      <c r="C234" s="236"/>
      <c r="D234" s="226" t="s">
        <v>141</v>
      </c>
      <c r="E234" s="237" t="s">
        <v>19</v>
      </c>
      <c r="F234" s="238" t="s">
        <v>268</v>
      </c>
      <c r="G234" s="236"/>
      <c r="H234" s="239">
        <v>1.7729999999999999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141</v>
      </c>
      <c r="AU234" s="245" t="s">
        <v>81</v>
      </c>
      <c r="AV234" s="14" t="s">
        <v>81</v>
      </c>
      <c r="AW234" s="14" t="s">
        <v>33</v>
      </c>
      <c r="AX234" s="14" t="s">
        <v>71</v>
      </c>
      <c r="AY234" s="245" t="s">
        <v>129</v>
      </c>
    </row>
    <row r="235" s="15" customFormat="1">
      <c r="A235" s="15"/>
      <c r="B235" s="246"/>
      <c r="C235" s="247"/>
      <c r="D235" s="226" t="s">
        <v>141</v>
      </c>
      <c r="E235" s="248" t="s">
        <v>19</v>
      </c>
      <c r="F235" s="249" t="s">
        <v>144</v>
      </c>
      <c r="G235" s="247"/>
      <c r="H235" s="250">
        <v>5.319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141</v>
      </c>
      <c r="AU235" s="256" t="s">
        <v>81</v>
      </c>
      <c r="AV235" s="15" t="s">
        <v>137</v>
      </c>
      <c r="AW235" s="15" t="s">
        <v>33</v>
      </c>
      <c r="AX235" s="15" t="s">
        <v>79</v>
      </c>
      <c r="AY235" s="256" t="s">
        <v>129</v>
      </c>
    </row>
    <row r="236" s="2" customFormat="1" ht="24.15" customHeight="1">
      <c r="A236" s="40"/>
      <c r="B236" s="41"/>
      <c r="C236" s="206" t="s">
        <v>269</v>
      </c>
      <c r="D236" s="206" t="s">
        <v>132</v>
      </c>
      <c r="E236" s="207" t="s">
        <v>270</v>
      </c>
      <c r="F236" s="208" t="s">
        <v>271</v>
      </c>
      <c r="G236" s="209" t="s">
        <v>135</v>
      </c>
      <c r="H236" s="210">
        <v>63.494</v>
      </c>
      <c r="I236" s="211"/>
      <c r="J236" s="212">
        <f>ROUND(I236*H236,2)</f>
        <v>0</v>
      </c>
      <c r="K236" s="208" t="s">
        <v>136</v>
      </c>
      <c r="L236" s="46"/>
      <c r="M236" s="213" t="s">
        <v>19</v>
      </c>
      <c r="N236" s="214" t="s">
        <v>42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0.045999999999999999</v>
      </c>
      <c r="T236" s="216">
        <f>S236*H236</f>
        <v>2.9207239999999999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137</v>
      </c>
      <c r="AT236" s="217" t="s">
        <v>132</v>
      </c>
      <c r="AU236" s="217" t="s">
        <v>81</v>
      </c>
      <c r="AY236" s="19" t="s">
        <v>129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79</v>
      </c>
      <c r="BK236" s="218">
        <f>ROUND(I236*H236,2)</f>
        <v>0</v>
      </c>
      <c r="BL236" s="19" t="s">
        <v>137</v>
      </c>
      <c r="BM236" s="217" t="s">
        <v>272</v>
      </c>
    </row>
    <row r="237" s="2" customFormat="1">
      <c r="A237" s="40"/>
      <c r="B237" s="41"/>
      <c r="C237" s="42"/>
      <c r="D237" s="219" t="s">
        <v>139</v>
      </c>
      <c r="E237" s="42"/>
      <c r="F237" s="220" t="s">
        <v>273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139</v>
      </c>
      <c r="AU237" s="19" t="s">
        <v>81</v>
      </c>
    </row>
    <row r="238" s="13" customFormat="1">
      <c r="A238" s="13"/>
      <c r="B238" s="224"/>
      <c r="C238" s="225"/>
      <c r="D238" s="226" t="s">
        <v>141</v>
      </c>
      <c r="E238" s="227" t="s">
        <v>19</v>
      </c>
      <c r="F238" s="228" t="s">
        <v>254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141</v>
      </c>
      <c r="AU238" s="234" t="s">
        <v>81</v>
      </c>
      <c r="AV238" s="13" t="s">
        <v>79</v>
      </c>
      <c r="AW238" s="13" t="s">
        <v>33</v>
      </c>
      <c r="AX238" s="13" t="s">
        <v>71</v>
      </c>
      <c r="AY238" s="234" t="s">
        <v>129</v>
      </c>
    </row>
    <row r="239" s="14" customFormat="1">
      <c r="A239" s="14"/>
      <c r="B239" s="235"/>
      <c r="C239" s="236"/>
      <c r="D239" s="226" t="s">
        <v>141</v>
      </c>
      <c r="E239" s="237" t="s">
        <v>19</v>
      </c>
      <c r="F239" s="238" t="s">
        <v>274</v>
      </c>
      <c r="G239" s="236"/>
      <c r="H239" s="239">
        <v>58.438000000000002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141</v>
      </c>
      <c r="AU239" s="245" t="s">
        <v>81</v>
      </c>
      <c r="AV239" s="14" t="s">
        <v>81</v>
      </c>
      <c r="AW239" s="14" t="s">
        <v>33</v>
      </c>
      <c r="AX239" s="14" t="s">
        <v>71</v>
      </c>
      <c r="AY239" s="245" t="s">
        <v>129</v>
      </c>
    </row>
    <row r="240" s="14" customFormat="1">
      <c r="A240" s="14"/>
      <c r="B240" s="235"/>
      <c r="C240" s="236"/>
      <c r="D240" s="226" t="s">
        <v>141</v>
      </c>
      <c r="E240" s="237" t="s">
        <v>19</v>
      </c>
      <c r="F240" s="238" t="s">
        <v>275</v>
      </c>
      <c r="G240" s="236"/>
      <c r="H240" s="239">
        <v>1.4950000000000001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141</v>
      </c>
      <c r="AU240" s="245" t="s">
        <v>81</v>
      </c>
      <c r="AV240" s="14" t="s">
        <v>81</v>
      </c>
      <c r="AW240" s="14" t="s">
        <v>33</v>
      </c>
      <c r="AX240" s="14" t="s">
        <v>71</v>
      </c>
      <c r="AY240" s="245" t="s">
        <v>129</v>
      </c>
    </row>
    <row r="241" s="14" customFormat="1">
      <c r="A241" s="14"/>
      <c r="B241" s="235"/>
      <c r="C241" s="236"/>
      <c r="D241" s="226" t="s">
        <v>141</v>
      </c>
      <c r="E241" s="237" t="s">
        <v>19</v>
      </c>
      <c r="F241" s="238" t="s">
        <v>180</v>
      </c>
      <c r="G241" s="236"/>
      <c r="H241" s="239">
        <v>-5.319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141</v>
      </c>
      <c r="AU241" s="245" t="s">
        <v>81</v>
      </c>
      <c r="AV241" s="14" t="s">
        <v>81</v>
      </c>
      <c r="AW241" s="14" t="s">
        <v>33</v>
      </c>
      <c r="AX241" s="14" t="s">
        <v>71</v>
      </c>
      <c r="AY241" s="245" t="s">
        <v>129</v>
      </c>
    </row>
    <row r="242" s="14" customFormat="1">
      <c r="A242" s="14"/>
      <c r="B242" s="235"/>
      <c r="C242" s="236"/>
      <c r="D242" s="226" t="s">
        <v>141</v>
      </c>
      <c r="E242" s="237" t="s">
        <v>19</v>
      </c>
      <c r="F242" s="238" t="s">
        <v>181</v>
      </c>
      <c r="G242" s="236"/>
      <c r="H242" s="239">
        <v>8.8800000000000008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141</v>
      </c>
      <c r="AU242" s="245" t="s">
        <v>81</v>
      </c>
      <c r="AV242" s="14" t="s">
        <v>81</v>
      </c>
      <c r="AW242" s="14" t="s">
        <v>33</v>
      </c>
      <c r="AX242" s="14" t="s">
        <v>71</v>
      </c>
      <c r="AY242" s="245" t="s">
        <v>129</v>
      </c>
    </row>
    <row r="243" s="15" customFormat="1">
      <c r="A243" s="15"/>
      <c r="B243" s="246"/>
      <c r="C243" s="247"/>
      <c r="D243" s="226" t="s">
        <v>141</v>
      </c>
      <c r="E243" s="248" t="s">
        <v>19</v>
      </c>
      <c r="F243" s="249" t="s">
        <v>144</v>
      </c>
      <c r="G243" s="247"/>
      <c r="H243" s="250">
        <v>63.494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141</v>
      </c>
      <c r="AU243" s="256" t="s">
        <v>81</v>
      </c>
      <c r="AV243" s="15" t="s">
        <v>137</v>
      </c>
      <c r="AW243" s="15" t="s">
        <v>33</v>
      </c>
      <c r="AX243" s="15" t="s">
        <v>79</v>
      </c>
      <c r="AY243" s="256" t="s">
        <v>129</v>
      </c>
    </row>
    <row r="244" s="12" customFormat="1" ht="22.8" customHeight="1">
      <c r="A244" s="12"/>
      <c r="B244" s="190"/>
      <c r="C244" s="191"/>
      <c r="D244" s="192" t="s">
        <v>70</v>
      </c>
      <c r="E244" s="204" t="s">
        <v>276</v>
      </c>
      <c r="F244" s="204" t="s">
        <v>277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SUM(P245:P254)</f>
        <v>0</v>
      </c>
      <c r="Q244" s="198"/>
      <c r="R244" s="199">
        <f>SUM(R245:R254)</f>
        <v>0</v>
      </c>
      <c r="S244" s="198"/>
      <c r="T244" s="200">
        <f>SUM(T245:T254)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79</v>
      </c>
      <c r="AT244" s="202" t="s">
        <v>70</v>
      </c>
      <c r="AU244" s="202" t="s">
        <v>79</v>
      </c>
      <c r="AY244" s="201" t="s">
        <v>129</v>
      </c>
      <c r="BK244" s="203">
        <f>SUM(BK245:BK254)</f>
        <v>0</v>
      </c>
    </row>
    <row r="245" s="2" customFormat="1" ht="24.15" customHeight="1">
      <c r="A245" s="40"/>
      <c r="B245" s="41"/>
      <c r="C245" s="206" t="s">
        <v>278</v>
      </c>
      <c r="D245" s="206" t="s">
        <v>132</v>
      </c>
      <c r="E245" s="207" t="s">
        <v>279</v>
      </c>
      <c r="F245" s="208" t="s">
        <v>280</v>
      </c>
      <c r="G245" s="209" t="s">
        <v>281</v>
      </c>
      <c r="H245" s="210">
        <v>4.9299999999999997</v>
      </c>
      <c r="I245" s="211"/>
      <c r="J245" s="212">
        <f>ROUND(I245*H245,2)</f>
        <v>0</v>
      </c>
      <c r="K245" s="208" t="s">
        <v>136</v>
      </c>
      <c r="L245" s="46"/>
      <c r="M245" s="213" t="s">
        <v>19</v>
      </c>
      <c r="N245" s="214" t="s">
        <v>42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137</v>
      </c>
      <c r="AT245" s="217" t="s">
        <v>132</v>
      </c>
      <c r="AU245" s="217" t="s">
        <v>81</v>
      </c>
      <c r="AY245" s="19" t="s">
        <v>129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79</v>
      </c>
      <c r="BK245" s="218">
        <f>ROUND(I245*H245,2)</f>
        <v>0</v>
      </c>
      <c r="BL245" s="19" t="s">
        <v>137</v>
      </c>
      <c r="BM245" s="217" t="s">
        <v>282</v>
      </c>
    </row>
    <row r="246" s="2" customFormat="1">
      <c r="A246" s="40"/>
      <c r="B246" s="41"/>
      <c r="C246" s="42"/>
      <c r="D246" s="219" t="s">
        <v>139</v>
      </c>
      <c r="E246" s="42"/>
      <c r="F246" s="220" t="s">
        <v>283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139</v>
      </c>
      <c r="AU246" s="19" t="s">
        <v>81</v>
      </c>
    </row>
    <row r="247" s="2" customFormat="1" ht="21.75" customHeight="1">
      <c r="A247" s="40"/>
      <c r="B247" s="41"/>
      <c r="C247" s="206" t="s">
        <v>284</v>
      </c>
      <c r="D247" s="206" t="s">
        <v>132</v>
      </c>
      <c r="E247" s="207" t="s">
        <v>285</v>
      </c>
      <c r="F247" s="208" t="s">
        <v>286</v>
      </c>
      <c r="G247" s="209" t="s">
        <v>281</v>
      </c>
      <c r="H247" s="210">
        <v>4.9299999999999997</v>
      </c>
      <c r="I247" s="211"/>
      <c r="J247" s="212">
        <f>ROUND(I247*H247,2)</f>
        <v>0</v>
      </c>
      <c r="K247" s="208" t="s">
        <v>136</v>
      </c>
      <c r="L247" s="46"/>
      <c r="M247" s="213" t="s">
        <v>19</v>
      </c>
      <c r="N247" s="214" t="s">
        <v>42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137</v>
      </c>
      <c r="AT247" s="217" t="s">
        <v>132</v>
      </c>
      <c r="AU247" s="217" t="s">
        <v>81</v>
      </c>
      <c r="AY247" s="19" t="s">
        <v>129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79</v>
      </c>
      <c r="BK247" s="218">
        <f>ROUND(I247*H247,2)</f>
        <v>0</v>
      </c>
      <c r="BL247" s="19" t="s">
        <v>137</v>
      </c>
      <c r="BM247" s="217" t="s">
        <v>287</v>
      </c>
    </row>
    <row r="248" s="2" customFormat="1">
      <c r="A248" s="40"/>
      <c r="B248" s="41"/>
      <c r="C248" s="42"/>
      <c r="D248" s="219" t="s">
        <v>139</v>
      </c>
      <c r="E248" s="42"/>
      <c r="F248" s="220" t="s">
        <v>288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139</v>
      </c>
      <c r="AU248" s="19" t="s">
        <v>81</v>
      </c>
    </row>
    <row r="249" s="2" customFormat="1" ht="24.15" customHeight="1">
      <c r="A249" s="40"/>
      <c r="B249" s="41"/>
      <c r="C249" s="206" t="s">
        <v>7</v>
      </c>
      <c r="D249" s="206" t="s">
        <v>132</v>
      </c>
      <c r="E249" s="207" t="s">
        <v>289</v>
      </c>
      <c r="F249" s="208" t="s">
        <v>290</v>
      </c>
      <c r="G249" s="209" t="s">
        <v>281</v>
      </c>
      <c r="H249" s="210">
        <v>69.019999999999996</v>
      </c>
      <c r="I249" s="211"/>
      <c r="J249" s="212">
        <f>ROUND(I249*H249,2)</f>
        <v>0</v>
      </c>
      <c r="K249" s="208" t="s">
        <v>136</v>
      </c>
      <c r="L249" s="46"/>
      <c r="M249" s="213" t="s">
        <v>19</v>
      </c>
      <c r="N249" s="214" t="s">
        <v>42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137</v>
      </c>
      <c r="AT249" s="217" t="s">
        <v>132</v>
      </c>
      <c r="AU249" s="217" t="s">
        <v>81</v>
      </c>
      <c r="AY249" s="19" t="s">
        <v>129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79</v>
      </c>
      <c r="BK249" s="218">
        <f>ROUND(I249*H249,2)</f>
        <v>0</v>
      </c>
      <c r="BL249" s="19" t="s">
        <v>137</v>
      </c>
      <c r="BM249" s="217" t="s">
        <v>291</v>
      </c>
    </row>
    <row r="250" s="2" customFormat="1">
      <c r="A250" s="40"/>
      <c r="B250" s="41"/>
      <c r="C250" s="42"/>
      <c r="D250" s="219" t="s">
        <v>139</v>
      </c>
      <c r="E250" s="42"/>
      <c r="F250" s="220" t="s">
        <v>292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139</v>
      </c>
      <c r="AU250" s="19" t="s">
        <v>81</v>
      </c>
    </row>
    <row r="251" s="14" customFormat="1">
      <c r="A251" s="14"/>
      <c r="B251" s="235"/>
      <c r="C251" s="236"/>
      <c r="D251" s="226" t="s">
        <v>141</v>
      </c>
      <c r="E251" s="237" t="s">
        <v>19</v>
      </c>
      <c r="F251" s="238" t="s">
        <v>293</v>
      </c>
      <c r="G251" s="236"/>
      <c r="H251" s="239">
        <v>69.019999999999996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141</v>
      </c>
      <c r="AU251" s="245" t="s">
        <v>81</v>
      </c>
      <c r="AV251" s="14" t="s">
        <v>81</v>
      </c>
      <c r="AW251" s="14" t="s">
        <v>33</v>
      </c>
      <c r="AX251" s="14" t="s">
        <v>71</v>
      </c>
      <c r="AY251" s="245" t="s">
        <v>129</v>
      </c>
    </row>
    <row r="252" s="15" customFormat="1">
      <c r="A252" s="15"/>
      <c r="B252" s="246"/>
      <c r="C252" s="247"/>
      <c r="D252" s="226" t="s">
        <v>141</v>
      </c>
      <c r="E252" s="248" t="s">
        <v>19</v>
      </c>
      <c r="F252" s="249" t="s">
        <v>144</v>
      </c>
      <c r="G252" s="247"/>
      <c r="H252" s="250">
        <v>69.019999999999996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141</v>
      </c>
      <c r="AU252" s="256" t="s">
        <v>81</v>
      </c>
      <c r="AV252" s="15" t="s">
        <v>137</v>
      </c>
      <c r="AW252" s="15" t="s">
        <v>33</v>
      </c>
      <c r="AX252" s="15" t="s">
        <v>79</v>
      </c>
      <c r="AY252" s="256" t="s">
        <v>129</v>
      </c>
    </row>
    <row r="253" s="2" customFormat="1" ht="24.15" customHeight="1">
      <c r="A253" s="40"/>
      <c r="B253" s="41"/>
      <c r="C253" s="206" t="s">
        <v>294</v>
      </c>
      <c r="D253" s="206" t="s">
        <v>132</v>
      </c>
      <c r="E253" s="207" t="s">
        <v>295</v>
      </c>
      <c r="F253" s="208" t="s">
        <v>296</v>
      </c>
      <c r="G253" s="209" t="s">
        <v>281</v>
      </c>
      <c r="H253" s="210">
        <v>4.9299999999999997</v>
      </c>
      <c r="I253" s="211"/>
      <c r="J253" s="212">
        <f>ROUND(I253*H253,2)</f>
        <v>0</v>
      </c>
      <c r="K253" s="208" t="s">
        <v>136</v>
      </c>
      <c r="L253" s="46"/>
      <c r="M253" s="213" t="s">
        <v>19</v>
      </c>
      <c r="N253" s="214" t="s">
        <v>42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137</v>
      </c>
      <c r="AT253" s="217" t="s">
        <v>132</v>
      </c>
      <c r="AU253" s="217" t="s">
        <v>81</v>
      </c>
      <c r="AY253" s="19" t="s">
        <v>129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79</v>
      </c>
      <c r="BK253" s="218">
        <f>ROUND(I253*H253,2)</f>
        <v>0</v>
      </c>
      <c r="BL253" s="19" t="s">
        <v>137</v>
      </c>
      <c r="BM253" s="217" t="s">
        <v>297</v>
      </c>
    </row>
    <row r="254" s="2" customFormat="1">
      <c r="A254" s="40"/>
      <c r="B254" s="41"/>
      <c r="C254" s="42"/>
      <c r="D254" s="219" t="s">
        <v>139</v>
      </c>
      <c r="E254" s="42"/>
      <c r="F254" s="220" t="s">
        <v>298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139</v>
      </c>
      <c r="AU254" s="19" t="s">
        <v>81</v>
      </c>
    </row>
    <row r="255" s="12" customFormat="1" ht="22.8" customHeight="1">
      <c r="A255" s="12"/>
      <c r="B255" s="190"/>
      <c r="C255" s="191"/>
      <c r="D255" s="192" t="s">
        <v>70</v>
      </c>
      <c r="E255" s="204" t="s">
        <v>299</v>
      </c>
      <c r="F255" s="204" t="s">
        <v>300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SUM(P256:P257)</f>
        <v>0</v>
      </c>
      <c r="Q255" s="198"/>
      <c r="R255" s="199">
        <f>SUM(R256:R257)</f>
        <v>0</v>
      </c>
      <c r="S255" s="198"/>
      <c r="T255" s="200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79</v>
      </c>
      <c r="AT255" s="202" t="s">
        <v>70</v>
      </c>
      <c r="AU255" s="202" t="s">
        <v>79</v>
      </c>
      <c r="AY255" s="201" t="s">
        <v>129</v>
      </c>
      <c r="BK255" s="203">
        <f>SUM(BK256:BK257)</f>
        <v>0</v>
      </c>
    </row>
    <row r="256" s="2" customFormat="1" ht="33" customHeight="1">
      <c r="A256" s="40"/>
      <c r="B256" s="41"/>
      <c r="C256" s="206" t="s">
        <v>301</v>
      </c>
      <c r="D256" s="206" t="s">
        <v>132</v>
      </c>
      <c r="E256" s="207" t="s">
        <v>302</v>
      </c>
      <c r="F256" s="208" t="s">
        <v>303</v>
      </c>
      <c r="G256" s="209" t="s">
        <v>281</v>
      </c>
      <c r="H256" s="210">
        <v>3.4489999999999998</v>
      </c>
      <c r="I256" s="211"/>
      <c r="J256" s="212">
        <f>ROUND(I256*H256,2)</f>
        <v>0</v>
      </c>
      <c r="K256" s="208" t="s">
        <v>136</v>
      </c>
      <c r="L256" s="46"/>
      <c r="M256" s="213" t="s">
        <v>19</v>
      </c>
      <c r="N256" s="214" t="s">
        <v>42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137</v>
      </c>
      <c r="AT256" s="217" t="s">
        <v>132</v>
      </c>
      <c r="AU256" s="217" t="s">
        <v>81</v>
      </c>
      <c r="AY256" s="19" t="s">
        <v>129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79</v>
      </c>
      <c r="BK256" s="218">
        <f>ROUND(I256*H256,2)</f>
        <v>0</v>
      </c>
      <c r="BL256" s="19" t="s">
        <v>137</v>
      </c>
      <c r="BM256" s="217" t="s">
        <v>304</v>
      </c>
    </row>
    <row r="257" s="2" customFormat="1">
      <c r="A257" s="40"/>
      <c r="B257" s="41"/>
      <c r="C257" s="42"/>
      <c r="D257" s="219" t="s">
        <v>139</v>
      </c>
      <c r="E257" s="42"/>
      <c r="F257" s="220" t="s">
        <v>305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139</v>
      </c>
      <c r="AU257" s="19" t="s">
        <v>81</v>
      </c>
    </row>
    <row r="258" s="12" customFormat="1" ht="25.92" customHeight="1">
      <c r="A258" s="12"/>
      <c r="B258" s="190"/>
      <c r="C258" s="191"/>
      <c r="D258" s="192" t="s">
        <v>70</v>
      </c>
      <c r="E258" s="193" t="s">
        <v>306</v>
      </c>
      <c r="F258" s="193" t="s">
        <v>307</v>
      </c>
      <c r="G258" s="191"/>
      <c r="H258" s="191"/>
      <c r="I258" s="194"/>
      <c r="J258" s="195">
        <f>BK258</f>
        <v>0</v>
      </c>
      <c r="K258" s="191"/>
      <c r="L258" s="196"/>
      <c r="M258" s="197"/>
      <c r="N258" s="198"/>
      <c r="O258" s="198"/>
      <c r="P258" s="199">
        <f>P259+P319+P399+P405+P491+P510+P598</f>
        <v>0</v>
      </c>
      <c r="Q258" s="198"/>
      <c r="R258" s="199">
        <f>R259+R319+R399+R405+R491+R510+R598</f>
        <v>2.3260838399999999</v>
      </c>
      <c r="S258" s="198"/>
      <c r="T258" s="200">
        <f>T259+T319+T399+T405+T491+T510+T598</f>
        <v>0.84251925000000005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81</v>
      </c>
      <c r="AT258" s="202" t="s">
        <v>70</v>
      </c>
      <c r="AU258" s="202" t="s">
        <v>71</v>
      </c>
      <c r="AY258" s="201" t="s">
        <v>129</v>
      </c>
      <c r="BK258" s="203">
        <f>BK259+BK319+BK399+BK405+BK491+BK510+BK598</f>
        <v>0</v>
      </c>
    </row>
    <row r="259" s="12" customFormat="1" ht="22.8" customHeight="1">
      <c r="A259" s="12"/>
      <c r="B259" s="190"/>
      <c r="C259" s="191"/>
      <c r="D259" s="192" t="s">
        <v>70</v>
      </c>
      <c r="E259" s="204" t="s">
        <v>308</v>
      </c>
      <c r="F259" s="204" t="s">
        <v>309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SUM(P260:P318)</f>
        <v>0</v>
      </c>
      <c r="Q259" s="198"/>
      <c r="R259" s="199">
        <f>SUM(R260:R318)</f>
        <v>0.39119566</v>
      </c>
      <c r="S259" s="198"/>
      <c r="T259" s="200">
        <f>SUM(T260:T318)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81</v>
      </c>
      <c r="AT259" s="202" t="s">
        <v>70</v>
      </c>
      <c r="AU259" s="202" t="s">
        <v>79</v>
      </c>
      <c r="AY259" s="201" t="s">
        <v>129</v>
      </c>
      <c r="BK259" s="203">
        <f>SUM(BK260:BK318)</f>
        <v>0</v>
      </c>
    </row>
    <row r="260" s="2" customFormat="1" ht="24.15" customHeight="1">
      <c r="A260" s="40"/>
      <c r="B260" s="41"/>
      <c r="C260" s="206" t="s">
        <v>310</v>
      </c>
      <c r="D260" s="206" t="s">
        <v>132</v>
      </c>
      <c r="E260" s="207" t="s">
        <v>311</v>
      </c>
      <c r="F260" s="208" t="s">
        <v>312</v>
      </c>
      <c r="G260" s="209" t="s">
        <v>313</v>
      </c>
      <c r="H260" s="210">
        <v>4.4000000000000004</v>
      </c>
      <c r="I260" s="211"/>
      <c r="J260" s="212">
        <f>ROUND(I260*H260,2)</f>
        <v>0</v>
      </c>
      <c r="K260" s="208" t="s">
        <v>136</v>
      </c>
      <c r="L260" s="46"/>
      <c r="M260" s="213" t="s">
        <v>19</v>
      </c>
      <c r="N260" s="214" t="s">
        <v>42</v>
      </c>
      <c r="O260" s="86"/>
      <c r="P260" s="215">
        <f>O260*H260</f>
        <v>0</v>
      </c>
      <c r="Q260" s="215">
        <v>0.0020100000000000001</v>
      </c>
      <c r="R260" s="215">
        <f>Q260*H260</f>
        <v>0.0088440000000000012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256</v>
      </c>
      <c r="AT260" s="217" t="s">
        <v>132</v>
      </c>
      <c r="AU260" s="217" t="s">
        <v>81</v>
      </c>
      <c r="AY260" s="19" t="s">
        <v>129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79</v>
      </c>
      <c r="BK260" s="218">
        <f>ROUND(I260*H260,2)</f>
        <v>0</v>
      </c>
      <c r="BL260" s="19" t="s">
        <v>256</v>
      </c>
      <c r="BM260" s="217" t="s">
        <v>314</v>
      </c>
    </row>
    <row r="261" s="2" customFormat="1">
      <c r="A261" s="40"/>
      <c r="B261" s="41"/>
      <c r="C261" s="42"/>
      <c r="D261" s="219" t="s">
        <v>139</v>
      </c>
      <c r="E261" s="42"/>
      <c r="F261" s="220" t="s">
        <v>315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139</v>
      </c>
      <c r="AU261" s="19" t="s">
        <v>81</v>
      </c>
    </row>
    <row r="262" s="13" customFormat="1">
      <c r="A262" s="13"/>
      <c r="B262" s="224"/>
      <c r="C262" s="225"/>
      <c r="D262" s="226" t="s">
        <v>141</v>
      </c>
      <c r="E262" s="227" t="s">
        <v>19</v>
      </c>
      <c r="F262" s="228" t="s">
        <v>316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141</v>
      </c>
      <c r="AU262" s="234" t="s">
        <v>81</v>
      </c>
      <c r="AV262" s="13" t="s">
        <v>79</v>
      </c>
      <c r="AW262" s="13" t="s">
        <v>33</v>
      </c>
      <c r="AX262" s="13" t="s">
        <v>71</v>
      </c>
      <c r="AY262" s="234" t="s">
        <v>129</v>
      </c>
    </row>
    <row r="263" s="14" customFormat="1">
      <c r="A263" s="14"/>
      <c r="B263" s="235"/>
      <c r="C263" s="236"/>
      <c r="D263" s="226" t="s">
        <v>141</v>
      </c>
      <c r="E263" s="237" t="s">
        <v>19</v>
      </c>
      <c r="F263" s="238" t="s">
        <v>317</v>
      </c>
      <c r="G263" s="236"/>
      <c r="H263" s="239">
        <v>4.4000000000000004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141</v>
      </c>
      <c r="AU263" s="245" t="s">
        <v>81</v>
      </c>
      <c r="AV263" s="14" t="s">
        <v>81</v>
      </c>
      <c r="AW263" s="14" t="s">
        <v>33</v>
      </c>
      <c r="AX263" s="14" t="s">
        <v>71</v>
      </c>
      <c r="AY263" s="245" t="s">
        <v>129</v>
      </c>
    </row>
    <row r="264" s="15" customFormat="1">
      <c r="A264" s="15"/>
      <c r="B264" s="246"/>
      <c r="C264" s="247"/>
      <c r="D264" s="226" t="s">
        <v>141</v>
      </c>
      <c r="E264" s="248" t="s">
        <v>19</v>
      </c>
      <c r="F264" s="249" t="s">
        <v>144</v>
      </c>
      <c r="G264" s="247"/>
      <c r="H264" s="250">
        <v>4.4000000000000004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141</v>
      </c>
      <c r="AU264" s="256" t="s">
        <v>81</v>
      </c>
      <c r="AV264" s="15" t="s">
        <v>137</v>
      </c>
      <c r="AW264" s="15" t="s">
        <v>33</v>
      </c>
      <c r="AX264" s="15" t="s">
        <v>79</v>
      </c>
      <c r="AY264" s="256" t="s">
        <v>129</v>
      </c>
    </row>
    <row r="265" s="2" customFormat="1" ht="16.5" customHeight="1">
      <c r="A265" s="40"/>
      <c r="B265" s="41"/>
      <c r="C265" s="257" t="s">
        <v>318</v>
      </c>
      <c r="D265" s="257" t="s">
        <v>319</v>
      </c>
      <c r="E265" s="258" t="s">
        <v>320</v>
      </c>
      <c r="F265" s="259" t="s">
        <v>321</v>
      </c>
      <c r="G265" s="260" t="s">
        <v>313</v>
      </c>
      <c r="H265" s="261">
        <v>4.4000000000000004</v>
      </c>
      <c r="I265" s="262"/>
      <c r="J265" s="263">
        <f>ROUND(I265*H265,2)</f>
        <v>0</v>
      </c>
      <c r="K265" s="259" t="s">
        <v>136</v>
      </c>
      <c r="L265" s="264"/>
      <c r="M265" s="265" t="s">
        <v>19</v>
      </c>
      <c r="N265" s="266" t="s">
        <v>42</v>
      </c>
      <c r="O265" s="86"/>
      <c r="P265" s="215">
        <f>O265*H265</f>
        <v>0</v>
      </c>
      <c r="Q265" s="215">
        <v>0.010500000000000001</v>
      </c>
      <c r="R265" s="215">
        <f>Q265*H265</f>
        <v>0.046200000000000005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322</v>
      </c>
      <c r="AT265" s="217" t="s">
        <v>319</v>
      </c>
      <c r="AU265" s="217" t="s">
        <v>81</v>
      </c>
      <c r="AY265" s="19" t="s">
        <v>129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79</v>
      </c>
      <c r="BK265" s="218">
        <f>ROUND(I265*H265,2)</f>
        <v>0</v>
      </c>
      <c r="BL265" s="19" t="s">
        <v>256</v>
      </c>
      <c r="BM265" s="217" t="s">
        <v>323</v>
      </c>
    </row>
    <row r="266" s="13" customFormat="1">
      <c r="A266" s="13"/>
      <c r="B266" s="224"/>
      <c r="C266" s="225"/>
      <c r="D266" s="226" t="s">
        <v>141</v>
      </c>
      <c r="E266" s="227" t="s">
        <v>19</v>
      </c>
      <c r="F266" s="228" t="s">
        <v>316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141</v>
      </c>
      <c r="AU266" s="234" t="s">
        <v>81</v>
      </c>
      <c r="AV266" s="13" t="s">
        <v>79</v>
      </c>
      <c r="AW266" s="13" t="s">
        <v>33</v>
      </c>
      <c r="AX266" s="13" t="s">
        <v>71</v>
      </c>
      <c r="AY266" s="234" t="s">
        <v>129</v>
      </c>
    </row>
    <row r="267" s="14" customFormat="1">
      <c r="A267" s="14"/>
      <c r="B267" s="235"/>
      <c r="C267" s="236"/>
      <c r="D267" s="226" t="s">
        <v>141</v>
      </c>
      <c r="E267" s="237" t="s">
        <v>19</v>
      </c>
      <c r="F267" s="238" t="s">
        <v>317</v>
      </c>
      <c r="G267" s="236"/>
      <c r="H267" s="239">
        <v>4.4000000000000004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141</v>
      </c>
      <c r="AU267" s="245" t="s">
        <v>81</v>
      </c>
      <c r="AV267" s="14" t="s">
        <v>81</v>
      </c>
      <c r="AW267" s="14" t="s">
        <v>33</v>
      </c>
      <c r="AX267" s="14" t="s">
        <v>71</v>
      </c>
      <c r="AY267" s="245" t="s">
        <v>129</v>
      </c>
    </row>
    <row r="268" s="15" customFormat="1">
      <c r="A268" s="15"/>
      <c r="B268" s="246"/>
      <c r="C268" s="247"/>
      <c r="D268" s="226" t="s">
        <v>141</v>
      </c>
      <c r="E268" s="248" t="s">
        <v>19</v>
      </c>
      <c r="F268" s="249" t="s">
        <v>144</v>
      </c>
      <c r="G268" s="247"/>
      <c r="H268" s="250">
        <v>4.4000000000000004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141</v>
      </c>
      <c r="AU268" s="256" t="s">
        <v>81</v>
      </c>
      <c r="AV268" s="15" t="s">
        <v>137</v>
      </c>
      <c r="AW268" s="15" t="s">
        <v>33</v>
      </c>
      <c r="AX268" s="15" t="s">
        <v>79</v>
      </c>
      <c r="AY268" s="256" t="s">
        <v>129</v>
      </c>
    </row>
    <row r="269" s="2" customFormat="1" ht="24.15" customHeight="1">
      <c r="A269" s="40"/>
      <c r="B269" s="41"/>
      <c r="C269" s="206" t="s">
        <v>324</v>
      </c>
      <c r="D269" s="206" t="s">
        <v>132</v>
      </c>
      <c r="E269" s="207" t="s">
        <v>325</v>
      </c>
      <c r="F269" s="208" t="s">
        <v>326</v>
      </c>
      <c r="G269" s="209" t="s">
        <v>135</v>
      </c>
      <c r="H269" s="210">
        <v>18.154</v>
      </c>
      <c r="I269" s="211"/>
      <c r="J269" s="212">
        <f>ROUND(I269*H269,2)</f>
        <v>0</v>
      </c>
      <c r="K269" s="208" t="s">
        <v>136</v>
      </c>
      <c r="L269" s="46"/>
      <c r="M269" s="213" t="s">
        <v>19</v>
      </c>
      <c r="N269" s="214" t="s">
        <v>42</v>
      </c>
      <c r="O269" s="86"/>
      <c r="P269" s="215">
        <f>O269*H269</f>
        <v>0</v>
      </c>
      <c r="Q269" s="215">
        <v>0.012590000000000001</v>
      </c>
      <c r="R269" s="215">
        <f>Q269*H269</f>
        <v>0.22855886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256</v>
      </c>
      <c r="AT269" s="217" t="s">
        <v>132</v>
      </c>
      <c r="AU269" s="217" t="s">
        <v>81</v>
      </c>
      <c r="AY269" s="19" t="s">
        <v>129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79</v>
      </c>
      <c r="BK269" s="218">
        <f>ROUND(I269*H269,2)</f>
        <v>0</v>
      </c>
      <c r="BL269" s="19" t="s">
        <v>256</v>
      </c>
      <c r="BM269" s="217" t="s">
        <v>327</v>
      </c>
    </row>
    <row r="270" s="2" customFormat="1">
      <c r="A270" s="40"/>
      <c r="B270" s="41"/>
      <c r="C270" s="42"/>
      <c r="D270" s="219" t="s">
        <v>139</v>
      </c>
      <c r="E270" s="42"/>
      <c r="F270" s="220" t="s">
        <v>328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139</v>
      </c>
      <c r="AU270" s="19" t="s">
        <v>81</v>
      </c>
    </row>
    <row r="271" s="13" customFormat="1">
      <c r="A271" s="13"/>
      <c r="B271" s="224"/>
      <c r="C271" s="225"/>
      <c r="D271" s="226" t="s">
        <v>141</v>
      </c>
      <c r="E271" s="227" t="s">
        <v>19</v>
      </c>
      <c r="F271" s="228" t="s">
        <v>329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141</v>
      </c>
      <c r="AU271" s="234" t="s">
        <v>81</v>
      </c>
      <c r="AV271" s="13" t="s">
        <v>79</v>
      </c>
      <c r="AW271" s="13" t="s">
        <v>33</v>
      </c>
      <c r="AX271" s="13" t="s">
        <v>71</v>
      </c>
      <c r="AY271" s="234" t="s">
        <v>129</v>
      </c>
    </row>
    <row r="272" s="14" customFormat="1">
      <c r="A272" s="14"/>
      <c r="B272" s="235"/>
      <c r="C272" s="236"/>
      <c r="D272" s="226" t="s">
        <v>141</v>
      </c>
      <c r="E272" s="237" t="s">
        <v>19</v>
      </c>
      <c r="F272" s="238" t="s">
        <v>330</v>
      </c>
      <c r="G272" s="236"/>
      <c r="H272" s="239">
        <v>9.7119999999999997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141</v>
      </c>
      <c r="AU272" s="245" t="s">
        <v>81</v>
      </c>
      <c r="AV272" s="14" t="s">
        <v>81</v>
      </c>
      <c r="AW272" s="14" t="s">
        <v>33</v>
      </c>
      <c r="AX272" s="14" t="s">
        <v>71</v>
      </c>
      <c r="AY272" s="245" t="s">
        <v>129</v>
      </c>
    </row>
    <row r="273" s="14" customFormat="1">
      <c r="A273" s="14"/>
      <c r="B273" s="235"/>
      <c r="C273" s="236"/>
      <c r="D273" s="226" t="s">
        <v>141</v>
      </c>
      <c r="E273" s="237" t="s">
        <v>19</v>
      </c>
      <c r="F273" s="238" t="s">
        <v>331</v>
      </c>
      <c r="G273" s="236"/>
      <c r="H273" s="239">
        <v>0.5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141</v>
      </c>
      <c r="AU273" s="245" t="s">
        <v>81</v>
      </c>
      <c r="AV273" s="14" t="s">
        <v>81</v>
      </c>
      <c r="AW273" s="14" t="s">
        <v>33</v>
      </c>
      <c r="AX273" s="14" t="s">
        <v>71</v>
      </c>
      <c r="AY273" s="245" t="s">
        <v>129</v>
      </c>
    </row>
    <row r="274" s="14" customFormat="1">
      <c r="A274" s="14"/>
      <c r="B274" s="235"/>
      <c r="C274" s="236"/>
      <c r="D274" s="226" t="s">
        <v>141</v>
      </c>
      <c r="E274" s="237" t="s">
        <v>19</v>
      </c>
      <c r="F274" s="238" t="s">
        <v>332</v>
      </c>
      <c r="G274" s="236"/>
      <c r="H274" s="239">
        <v>7.7619999999999996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141</v>
      </c>
      <c r="AU274" s="245" t="s">
        <v>81</v>
      </c>
      <c r="AV274" s="14" t="s">
        <v>81</v>
      </c>
      <c r="AW274" s="14" t="s">
        <v>33</v>
      </c>
      <c r="AX274" s="14" t="s">
        <v>71</v>
      </c>
      <c r="AY274" s="245" t="s">
        <v>129</v>
      </c>
    </row>
    <row r="275" s="14" customFormat="1">
      <c r="A275" s="14"/>
      <c r="B275" s="235"/>
      <c r="C275" s="236"/>
      <c r="D275" s="226" t="s">
        <v>141</v>
      </c>
      <c r="E275" s="237" t="s">
        <v>19</v>
      </c>
      <c r="F275" s="238" t="s">
        <v>333</v>
      </c>
      <c r="G275" s="236"/>
      <c r="H275" s="239">
        <v>0.17999999999999999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141</v>
      </c>
      <c r="AU275" s="245" t="s">
        <v>81</v>
      </c>
      <c r="AV275" s="14" t="s">
        <v>81</v>
      </c>
      <c r="AW275" s="14" t="s">
        <v>33</v>
      </c>
      <c r="AX275" s="14" t="s">
        <v>71</v>
      </c>
      <c r="AY275" s="245" t="s">
        <v>129</v>
      </c>
    </row>
    <row r="276" s="15" customFormat="1">
      <c r="A276" s="15"/>
      <c r="B276" s="246"/>
      <c r="C276" s="247"/>
      <c r="D276" s="226" t="s">
        <v>141</v>
      </c>
      <c r="E276" s="248" t="s">
        <v>19</v>
      </c>
      <c r="F276" s="249" t="s">
        <v>144</v>
      </c>
      <c r="G276" s="247"/>
      <c r="H276" s="250">
        <v>18.154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141</v>
      </c>
      <c r="AU276" s="256" t="s">
        <v>81</v>
      </c>
      <c r="AV276" s="15" t="s">
        <v>137</v>
      </c>
      <c r="AW276" s="15" t="s">
        <v>33</v>
      </c>
      <c r="AX276" s="15" t="s">
        <v>79</v>
      </c>
      <c r="AY276" s="256" t="s">
        <v>129</v>
      </c>
    </row>
    <row r="277" s="2" customFormat="1" ht="24.15" customHeight="1">
      <c r="A277" s="40"/>
      <c r="B277" s="41"/>
      <c r="C277" s="206" t="s">
        <v>334</v>
      </c>
      <c r="D277" s="206" t="s">
        <v>132</v>
      </c>
      <c r="E277" s="207" t="s">
        <v>335</v>
      </c>
      <c r="F277" s="208" t="s">
        <v>336</v>
      </c>
      <c r="G277" s="209" t="s">
        <v>135</v>
      </c>
      <c r="H277" s="210">
        <v>4.5599999999999996</v>
      </c>
      <c r="I277" s="211"/>
      <c r="J277" s="212">
        <f>ROUND(I277*H277,2)</f>
        <v>0</v>
      </c>
      <c r="K277" s="208" t="s">
        <v>136</v>
      </c>
      <c r="L277" s="46"/>
      <c r="M277" s="213" t="s">
        <v>19</v>
      </c>
      <c r="N277" s="214" t="s">
        <v>42</v>
      </c>
      <c r="O277" s="86"/>
      <c r="P277" s="215">
        <f>O277*H277</f>
        <v>0</v>
      </c>
      <c r="Q277" s="215">
        <v>0.0118</v>
      </c>
      <c r="R277" s="215">
        <f>Q277*H277</f>
        <v>0.053807999999999995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256</v>
      </c>
      <c r="AT277" s="217" t="s">
        <v>132</v>
      </c>
      <c r="AU277" s="217" t="s">
        <v>81</v>
      </c>
      <c r="AY277" s="19" t="s">
        <v>129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79</v>
      </c>
      <c r="BK277" s="218">
        <f>ROUND(I277*H277,2)</f>
        <v>0</v>
      </c>
      <c r="BL277" s="19" t="s">
        <v>256</v>
      </c>
      <c r="BM277" s="217" t="s">
        <v>337</v>
      </c>
    </row>
    <row r="278" s="2" customFormat="1">
      <c r="A278" s="40"/>
      <c r="B278" s="41"/>
      <c r="C278" s="42"/>
      <c r="D278" s="219" t="s">
        <v>139</v>
      </c>
      <c r="E278" s="42"/>
      <c r="F278" s="220" t="s">
        <v>338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139</v>
      </c>
      <c r="AU278" s="19" t="s">
        <v>81</v>
      </c>
    </row>
    <row r="279" s="13" customFormat="1">
      <c r="A279" s="13"/>
      <c r="B279" s="224"/>
      <c r="C279" s="225"/>
      <c r="D279" s="226" t="s">
        <v>141</v>
      </c>
      <c r="E279" s="227" t="s">
        <v>19</v>
      </c>
      <c r="F279" s="228" t="s">
        <v>329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141</v>
      </c>
      <c r="AU279" s="234" t="s">
        <v>81</v>
      </c>
      <c r="AV279" s="13" t="s">
        <v>79</v>
      </c>
      <c r="AW279" s="13" t="s">
        <v>33</v>
      </c>
      <c r="AX279" s="13" t="s">
        <v>71</v>
      </c>
      <c r="AY279" s="234" t="s">
        <v>129</v>
      </c>
    </row>
    <row r="280" s="14" customFormat="1">
      <c r="A280" s="14"/>
      <c r="B280" s="235"/>
      <c r="C280" s="236"/>
      <c r="D280" s="226" t="s">
        <v>141</v>
      </c>
      <c r="E280" s="237" t="s">
        <v>19</v>
      </c>
      <c r="F280" s="238" t="s">
        <v>339</v>
      </c>
      <c r="G280" s="236"/>
      <c r="H280" s="239">
        <v>2.3999999999999999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141</v>
      </c>
      <c r="AU280" s="245" t="s">
        <v>81</v>
      </c>
      <c r="AV280" s="14" t="s">
        <v>81</v>
      </c>
      <c r="AW280" s="14" t="s">
        <v>33</v>
      </c>
      <c r="AX280" s="14" t="s">
        <v>71</v>
      </c>
      <c r="AY280" s="245" t="s">
        <v>129</v>
      </c>
    </row>
    <row r="281" s="14" customFormat="1">
      <c r="A281" s="14"/>
      <c r="B281" s="235"/>
      <c r="C281" s="236"/>
      <c r="D281" s="226" t="s">
        <v>141</v>
      </c>
      <c r="E281" s="237" t="s">
        <v>19</v>
      </c>
      <c r="F281" s="238" t="s">
        <v>340</v>
      </c>
      <c r="G281" s="236"/>
      <c r="H281" s="239">
        <v>2.1600000000000001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141</v>
      </c>
      <c r="AU281" s="245" t="s">
        <v>81</v>
      </c>
      <c r="AV281" s="14" t="s">
        <v>81</v>
      </c>
      <c r="AW281" s="14" t="s">
        <v>33</v>
      </c>
      <c r="AX281" s="14" t="s">
        <v>71</v>
      </c>
      <c r="AY281" s="245" t="s">
        <v>129</v>
      </c>
    </row>
    <row r="282" s="15" customFormat="1">
      <c r="A282" s="15"/>
      <c r="B282" s="246"/>
      <c r="C282" s="247"/>
      <c r="D282" s="226" t="s">
        <v>141</v>
      </c>
      <c r="E282" s="248" t="s">
        <v>19</v>
      </c>
      <c r="F282" s="249" t="s">
        <v>144</v>
      </c>
      <c r="G282" s="247"/>
      <c r="H282" s="250">
        <v>4.5600000000000005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141</v>
      </c>
      <c r="AU282" s="256" t="s">
        <v>81</v>
      </c>
      <c r="AV282" s="15" t="s">
        <v>137</v>
      </c>
      <c r="AW282" s="15" t="s">
        <v>33</v>
      </c>
      <c r="AX282" s="15" t="s">
        <v>79</v>
      </c>
      <c r="AY282" s="256" t="s">
        <v>129</v>
      </c>
    </row>
    <row r="283" s="2" customFormat="1" ht="24.15" customHeight="1">
      <c r="A283" s="40"/>
      <c r="B283" s="41"/>
      <c r="C283" s="206" t="s">
        <v>341</v>
      </c>
      <c r="D283" s="206" t="s">
        <v>132</v>
      </c>
      <c r="E283" s="207" t="s">
        <v>342</v>
      </c>
      <c r="F283" s="208" t="s">
        <v>343</v>
      </c>
      <c r="G283" s="209" t="s">
        <v>135</v>
      </c>
      <c r="H283" s="210">
        <v>28.797999999999998</v>
      </c>
      <c r="I283" s="211"/>
      <c r="J283" s="212">
        <f>ROUND(I283*H283,2)</f>
        <v>0</v>
      </c>
      <c r="K283" s="208" t="s">
        <v>136</v>
      </c>
      <c r="L283" s="46"/>
      <c r="M283" s="213" t="s">
        <v>19</v>
      </c>
      <c r="N283" s="214" t="s">
        <v>42</v>
      </c>
      <c r="O283" s="86"/>
      <c r="P283" s="215">
        <f>O283*H283</f>
        <v>0</v>
      </c>
      <c r="Q283" s="215">
        <v>0.00010000000000000001</v>
      </c>
      <c r="R283" s="215">
        <f>Q283*H283</f>
        <v>0.0028798000000000001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256</v>
      </c>
      <c r="AT283" s="217" t="s">
        <v>132</v>
      </c>
      <c r="AU283" s="217" t="s">
        <v>81</v>
      </c>
      <c r="AY283" s="19" t="s">
        <v>129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79</v>
      </c>
      <c r="BK283" s="218">
        <f>ROUND(I283*H283,2)</f>
        <v>0</v>
      </c>
      <c r="BL283" s="19" t="s">
        <v>256</v>
      </c>
      <c r="BM283" s="217" t="s">
        <v>344</v>
      </c>
    </row>
    <row r="284" s="2" customFormat="1">
      <c r="A284" s="40"/>
      <c r="B284" s="41"/>
      <c r="C284" s="42"/>
      <c r="D284" s="219" t="s">
        <v>139</v>
      </c>
      <c r="E284" s="42"/>
      <c r="F284" s="220" t="s">
        <v>345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139</v>
      </c>
      <c r="AU284" s="19" t="s">
        <v>81</v>
      </c>
    </row>
    <row r="285" s="13" customFormat="1">
      <c r="A285" s="13"/>
      <c r="B285" s="224"/>
      <c r="C285" s="225"/>
      <c r="D285" s="226" t="s">
        <v>141</v>
      </c>
      <c r="E285" s="227" t="s">
        <v>19</v>
      </c>
      <c r="F285" s="228" t="s">
        <v>329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141</v>
      </c>
      <c r="AU285" s="234" t="s">
        <v>81</v>
      </c>
      <c r="AV285" s="13" t="s">
        <v>79</v>
      </c>
      <c r="AW285" s="13" t="s">
        <v>33</v>
      </c>
      <c r="AX285" s="13" t="s">
        <v>71</v>
      </c>
      <c r="AY285" s="234" t="s">
        <v>129</v>
      </c>
    </row>
    <row r="286" s="14" customFormat="1">
      <c r="A286" s="14"/>
      <c r="B286" s="235"/>
      <c r="C286" s="236"/>
      <c r="D286" s="226" t="s">
        <v>141</v>
      </c>
      <c r="E286" s="237" t="s">
        <v>19</v>
      </c>
      <c r="F286" s="238" t="s">
        <v>330</v>
      </c>
      <c r="G286" s="236"/>
      <c r="H286" s="239">
        <v>9.7119999999999997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141</v>
      </c>
      <c r="AU286" s="245" t="s">
        <v>81</v>
      </c>
      <c r="AV286" s="14" t="s">
        <v>81</v>
      </c>
      <c r="AW286" s="14" t="s">
        <v>33</v>
      </c>
      <c r="AX286" s="14" t="s">
        <v>71</v>
      </c>
      <c r="AY286" s="245" t="s">
        <v>129</v>
      </c>
    </row>
    <row r="287" s="14" customFormat="1">
      <c r="A287" s="14"/>
      <c r="B287" s="235"/>
      <c r="C287" s="236"/>
      <c r="D287" s="226" t="s">
        <v>141</v>
      </c>
      <c r="E287" s="237" t="s">
        <v>19</v>
      </c>
      <c r="F287" s="238" t="s">
        <v>331</v>
      </c>
      <c r="G287" s="236"/>
      <c r="H287" s="239">
        <v>0.5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141</v>
      </c>
      <c r="AU287" s="245" t="s">
        <v>81</v>
      </c>
      <c r="AV287" s="14" t="s">
        <v>81</v>
      </c>
      <c r="AW287" s="14" t="s">
        <v>33</v>
      </c>
      <c r="AX287" s="14" t="s">
        <v>71</v>
      </c>
      <c r="AY287" s="245" t="s">
        <v>129</v>
      </c>
    </row>
    <row r="288" s="14" customFormat="1">
      <c r="A288" s="14"/>
      <c r="B288" s="235"/>
      <c r="C288" s="236"/>
      <c r="D288" s="226" t="s">
        <v>141</v>
      </c>
      <c r="E288" s="237" t="s">
        <v>19</v>
      </c>
      <c r="F288" s="238" t="s">
        <v>332</v>
      </c>
      <c r="G288" s="236"/>
      <c r="H288" s="239">
        <v>7.7619999999999996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141</v>
      </c>
      <c r="AU288" s="245" t="s">
        <v>81</v>
      </c>
      <c r="AV288" s="14" t="s">
        <v>81</v>
      </c>
      <c r="AW288" s="14" t="s">
        <v>33</v>
      </c>
      <c r="AX288" s="14" t="s">
        <v>71</v>
      </c>
      <c r="AY288" s="245" t="s">
        <v>129</v>
      </c>
    </row>
    <row r="289" s="14" customFormat="1">
      <c r="A289" s="14"/>
      <c r="B289" s="235"/>
      <c r="C289" s="236"/>
      <c r="D289" s="226" t="s">
        <v>141</v>
      </c>
      <c r="E289" s="237" t="s">
        <v>19</v>
      </c>
      <c r="F289" s="238" t="s">
        <v>333</v>
      </c>
      <c r="G289" s="236"/>
      <c r="H289" s="239">
        <v>0.17999999999999999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141</v>
      </c>
      <c r="AU289" s="245" t="s">
        <v>81</v>
      </c>
      <c r="AV289" s="14" t="s">
        <v>81</v>
      </c>
      <c r="AW289" s="14" t="s">
        <v>33</v>
      </c>
      <c r="AX289" s="14" t="s">
        <v>71</v>
      </c>
      <c r="AY289" s="245" t="s">
        <v>129</v>
      </c>
    </row>
    <row r="290" s="14" customFormat="1">
      <c r="A290" s="14"/>
      <c r="B290" s="235"/>
      <c r="C290" s="236"/>
      <c r="D290" s="226" t="s">
        <v>141</v>
      </c>
      <c r="E290" s="237" t="s">
        <v>19</v>
      </c>
      <c r="F290" s="238" t="s">
        <v>339</v>
      </c>
      <c r="G290" s="236"/>
      <c r="H290" s="239">
        <v>2.3999999999999999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141</v>
      </c>
      <c r="AU290" s="245" t="s">
        <v>81</v>
      </c>
      <c r="AV290" s="14" t="s">
        <v>81</v>
      </c>
      <c r="AW290" s="14" t="s">
        <v>33</v>
      </c>
      <c r="AX290" s="14" t="s">
        <v>71</v>
      </c>
      <c r="AY290" s="245" t="s">
        <v>129</v>
      </c>
    </row>
    <row r="291" s="14" customFormat="1">
      <c r="A291" s="14"/>
      <c r="B291" s="235"/>
      <c r="C291" s="236"/>
      <c r="D291" s="226" t="s">
        <v>141</v>
      </c>
      <c r="E291" s="237" t="s">
        <v>19</v>
      </c>
      <c r="F291" s="238" t="s">
        <v>340</v>
      </c>
      <c r="G291" s="236"/>
      <c r="H291" s="239">
        <v>2.1600000000000001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141</v>
      </c>
      <c r="AU291" s="245" t="s">
        <v>81</v>
      </c>
      <c r="AV291" s="14" t="s">
        <v>81</v>
      </c>
      <c r="AW291" s="14" t="s">
        <v>33</v>
      </c>
      <c r="AX291" s="14" t="s">
        <v>71</v>
      </c>
      <c r="AY291" s="245" t="s">
        <v>129</v>
      </c>
    </row>
    <row r="292" s="14" customFormat="1">
      <c r="A292" s="14"/>
      <c r="B292" s="235"/>
      <c r="C292" s="236"/>
      <c r="D292" s="226" t="s">
        <v>141</v>
      </c>
      <c r="E292" s="237" t="s">
        <v>19</v>
      </c>
      <c r="F292" s="238" t="s">
        <v>346</v>
      </c>
      <c r="G292" s="236"/>
      <c r="H292" s="239">
        <v>0.76000000000000001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141</v>
      </c>
      <c r="AU292" s="245" t="s">
        <v>81</v>
      </c>
      <c r="AV292" s="14" t="s">
        <v>81</v>
      </c>
      <c r="AW292" s="14" t="s">
        <v>33</v>
      </c>
      <c r="AX292" s="14" t="s">
        <v>71</v>
      </c>
      <c r="AY292" s="245" t="s">
        <v>129</v>
      </c>
    </row>
    <row r="293" s="14" customFormat="1">
      <c r="A293" s="14"/>
      <c r="B293" s="235"/>
      <c r="C293" s="236"/>
      <c r="D293" s="226" t="s">
        <v>141</v>
      </c>
      <c r="E293" s="237" t="s">
        <v>19</v>
      </c>
      <c r="F293" s="238" t="s">
        <v>347</v>
      </c>
      <c r="G293" s="236"/>
      <c r="H293" s="239">
        <v>5.3239999999999998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141</v>
      </c>
      <c r="AU293" s="245" t="s">
        <v>81</v>
      </c>
      <c r="AV293" s="14" t="s">
        <v>81</v>
      </c>
      <c r="AW293" s="14" t="s">
        <v>33</v>
      </c>
      <c r="AX293" s="14" t="s">
        <v>71</v>
      </c>
      <c r="AY293" s="245" t="s">
        <v>129</v>
      </c>
    </row>
    <row r="294" s="15" customFormat="1">
      <c r="A294" s="15"/>
      <c r="B294" s="246"/>
      <c r="C294" s="247"/>
      <c r="D294" s="226" t="s">
        <v>141</v>
      </c>
      <c r="E294" s="248" t="s">
        <v>19</v>
      </c>
      <c r="F294" s="249" t="s">
        <v>144</v>
      </c>
      <c r="G294" s="247"/>
      <c r="H294" s="250">
        <v>28.798000000000002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141</v>
      </c>
      <c r="AU294" s="256" t="s">
        <v>81</v>
      </c>
      <c r="AV294" s="15" t="s">
        <v>137</v>
      </c>
      <c r="AW294" s="15" t="s">
        <v>33</v>
      </c>
      <c r="AX294" s="15" t="s">
        <v>79</v>
      </c>
      <c r="AY294" s="256" t="s">
        <v>129</v>
      </c>
    </row>
    <row r="295" s="2" customFormat="1" ht="24.15" customHeight="1">
      <c r="A295" s="40"/>
      <c r="B295" s="41"/>
      <c r="C295" s="206" t="s">
        <v>348</v>
      </c>
      <c r="D295" s="206" t="s">
        <v>132</v>
      </c>
      <c r="E295" s="207" t="s">
        <v>349</v>
      </c>
      <c r="F295" s="208" t="s">
        <v>350</v>
      </c>
      <c r="G295" s="209" t="s">
        <v>313</v>
      </c>
      <c r="H295" s="210">
        <v>3.04</v>
      </c>
      <c r="I295" s="211"/>
      <c r="J295" s="212">
        <f>ROUND(I295*H295,2)</f>
        <v>0</v>
      </c>
      <c r="K295" s="208" t="s">
        <v>136</v>
      </c>
      <c r="L295" s="46"/>
      <c r="M295" s="213" t="s">
        <v>19</v>
      </c>
      <c r="N295" s="214" t="s">
        <v>42</v>
      </c>
      <c r="O295" s="86"/>
      <c r="P295" s="215">
        <f>O295*H295</f>
        <v>0</v>
      </c>
      <c r="Q295" s="215">
        <v>0.0043800000000000002</v>
      </c>
      <c r="R295" s="215">
        <f>Q295*H295</f>
        <v>0.013315200000000001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256</v>
      </c>
      <c r="AT295" s="217" t="s">
        <v>132</v>
      </c>
      <c r="AU295" s="217" t="s">
        <v>81</v>
      </c>
      <c r="AY295" s="19" t="s">
        <v>129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79</v>
      </c>
      <c r="BK295" s="218">
        <f>ROUND(I295*H295,2)</f>
        <v>0</v>
      </c>
      <c r="BL295" s="19" t="s">
        <v>256</v>
      </c>
      <c r="BM295" s="217" t="s">
        <v>351</v>
      </c>
    </row>
    <row r="296" s="2" customFormat="1">
      <c r="A296" s="40"/>
      <c r="B296" s="41"/>
      <c r="C296" s="42"/>
      <c r="D296" s="219" t="s">
        <v>139</v>
      </c>
      <c r="E296" s="42"/>
      <c r="F296" s="220" t="s">
        <v>352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139</v>
      </c>
      <c r="AU296" s="19" t="s">
        <v>81</v>
      </c>
    </row>
    <row r="297" s="13" customFormat="1">
      <c r="A297" s="13"/>
      <c r="B297" s="224"/>
      <c r="C297" s="225"/>
      <c r="D297" s="226" t="s">
        <v>141</v>
      </c>
      <c r="E297" s="227" t="s">
        <v>19</v>
      </c>
      <c r="F297" s="228" t="s">
        <v>329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141</v>
      </c>
      <c r="AU297" s="234" t="s">
        <v>81</v>
      </c>
      <c r="AV297" s="13" t="s">
        <v>79</v>
      </c>
      <c r="AW297" s="13" t="s">
        <v>33</v>
      </c>
      <c r="AX297" s="13" t="s">
        <v>71</v>
      </c>
      <c r="AY297" s="234" t="s">
        <v>129</v>
      </c>
    </row>
    <row r="298" s="14" customFormat="1">
      <c r="A298" s="14"/>
      <c r="B298" s="235"/>
      <c r="C298" s="236"/>
      <c r="D298" s="226" t="s">
        <v>141</v>
      </c>
      <c r="E298" s="237" t="s">
        <v>19</v>
      </c>
      <c r="F298" s="238" t="s">
        <v>353</v>
      </c>
      <c r="G298" s="236"/>
      <c r="H298" s="239">
        <v>3.04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141</v>
      </c>
      <c r="AU298" s="245" t="s">
        <v>81</v>
      </c>
      <c r="AV298" s="14" t="s">
        <v>81</v>
      </c>
      <c r="AW298" s="14" t="s">
        <v>33</v>
      </c>
      <c r="AX298" s="14" t="s">
        <v>71</v>
      </c>
      <c r="AY298" s="245" t="s">
        <v>129</v>
      </c>
    </row>
    <row r="299" s="15" customFormat="1">
      <c r="A299" s="15"/>
      <c r="B299" s="246"/>
      <c r="C299" s="247"/>
      <c r="D299" s="226" t="s">
        <v>141</v>
      </c>
      <c r="E299" s="248" t="s">
        <v>19</v>
      </c>
      <c r="F299" s="249" t="s">
        <v>144</v>
      </c>
      <c r="G299" s="247"/>
      <c r="H299" s="250">
        <v>3.04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141</v>
      </c>
      <c r="AU299" s="256" t="s">
        <v>81</v>
      </c>
      <c r="AV299" s="15" t="s">
        <v>137</v>
      </c>
      <c r="AW299" s="15" t="s">
        <v>33</v>
      </c>
      <c r="AX299" s="15" t="s">
        <v>79</v>
      </c>
      <c r="AY299" s="256" t="s">
        <v>129</v>
      </c>
    </row>
    <row r="300" s="2" customFormat="1" ht="21.75" customHeight="1">
      <c r="A300" s="40"/>
      <c r="B300" s="41"/>
      <c r="C300" s="206" t="s">
        <v>354</v>
      </c>
      <c r="D300" s="206" t="s">
        <v>132</v>
      </c>
      <c r="E300" s="207" t="s">
        <v>355</v>
      </c>
      <c r="F300" s="208" t="s">
        <v>356</v>
      </c>
      <c r="G300" s="209" t="s">
        <v>135</v>
      </c>
      <c r="H300" s="210">
        <v>28.797999999999998</v>
      </c>
      <c r="I300" s="211"/>
      <c r="J300" s="212">
        <f>ROUND(I300*H300,2)</f>
        <v>0</v>
      </c>
      <c r="K300" s="208" t="s">
        <v>136</v>
      </c>
      <c r="L300" s="46"/>
      <c r="M300" s="213" t="s">
        <v>19</v>
      </c>
      <c r="N300" s="214" t="s">
        <v>42</v>
      </c>
      <c r="O300" s="86"/>
      <c r="P300" s="215">
        <f>O300*H300</f>
        <v>0</v>
      </c>
      <c r="Q300" s="215">
        <v>0.00069999999999999999</v>
      </c>
      <c r="R300" s="215">
        <f>Q300*H300</f>
        <v>0.020158599999999999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256</v>
      </c>
      <c r="AT300" s="217" t="s">
        <v>132</v>
      </c>
      <c r="AU300" s="217" t="s">
        <v>81</v>
      </c>
      <c r="AY300" s="19" t="s">
        <v>129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79</v>
      </c>
      <c r="BK300" s="218">
        <f>ROUND(I300*H300,2)</f>
        <v>0</v>
      </c>
      <c r="BL300" s="19" t="s">
        <v>256</v>
      </c>
      <c r="BM300" s="217" t="s">
        <v>357</v>
      </c>
    </row>
    <row r="301" s="2" customFormat="1">
      <c r="A301" s="40"/>
      <c r="B301" s="41"/>
      <c r="C301" s="42"/>
      <c r="D301" s="219" t="s">
        <v>139</v>
      </c>
      <c r="E301" s="42"/>
      <c r="F301" s="220" t="s">
        <v>358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139</v>
      </c>
      <c r="AU301" s="19" t="s">
        <v>81</v>
      </c>
    </row>
    <row r="302" s="13" customFormat="1">
      <c r="A302" s="13"/>
      <c r="B302" s="224"/>
      <c r="C302" s="225"/>
      <c r="D302" s="226" t="s">
        <v>141</v>
      </c>
      <c r="E302" s="227" t="s">
        <v>19</v>
      </c>
      <c r="F302" s="228" t="s">
        <v>329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141</v>
      </c>
      <c r="AU302" s="234" t="s">
        <v>81</v>
      </c>
      <c r="AV302" s="13" t="s">
        <v>79</v>
      </c>
      <c r="AW302" s="13" t="s">
        <v>33</v>
      </c>
      <c r="AX302" s="13" t="s">
        <v>71</v>
      </c>
      <c r="AY302" s="234" t="s">
        <v>129</v>
      </c>
    </row>
    <row r="303" s="14" customFormat="1">
      <c r="A303" s="14"/>
      <c r="B303" s="235"/>
      <c r="C303" s="236"/>
      <c r="D303" s="226" t="s">
        <v>141</v>
      </c>
      <c r="E303" s="237" t="s">
        <v>19</v>
      </c>
      <c r="F303" s="238" t="s">
        <v>330</v>
      </c>
      <c r="G303" s="236"/>
      <c r="H303" s="239">
        <v>9.7119999999999997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141</v>
      </c>
      <c r="AU303" s="245" t="s">
        <v>81</v>
      </c>
      <c r="AV303" s="14" t="s">
        <v>81</v>
      </c>
      <c r="AW303" s="14" t="s">
        <v>33</v>
      </c>
      <c r="AX303" s="14" t="s">
        <v>71</v>
      </c>
      <c r="AY303" s="245" t="s">
        <v>129</v>
      </c>
    </row>
    <row r="304" s="14" customFormat="1">
      <c r="A304" s="14"/>
      <c r="B304" s="235"/>
      <c r="C304" s="236"/>
      <c r="D304" s="226" t="s">
        <v>141</v>
      </c>
      <c r="E304" s="237" t="s">
        <v>19</v>
      </c>
      <c r="F304" s="238" t="s">
        <v>331</v>
      </c>
      <c r="G304" s="236"/>
      <c r="H304" s="239">
        <v>0.5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141</v>
      </c>
      <c r="AU304" s="245" t="s">
        <v>81</v>
      </c>
      <c r="AV304" s="14" t="s">
        <v>81</v>
      </c>
      <c r="AW304" s="14" t="s">
        <v>33</v>
      </c>
      <c r="AX304" s="14" t="s">
        <v>71</v>
      </c>
      <c r="AY304" s="245" t="s">
        <v>129</v>
      </c>
    </row>
    <row r="305" s="14" customFormat="1">
      <c r="A305" s="14"/>
      <c r="B305" s="235"/>
      <c r="C305" s="236"/>
      <c r="D305" s="226" t="s">
        <v>141</v>
      </c>
      <c r="E305" s="237" t="s">
        <v>19</v>
      </c>
      <c r="F305" s="238" t="s">
        <v>332</v>
      </c>
      <c r="G305" s="236"/>
      <c r="H305" s="239">
        <v>7.7619999999999996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141</v>
      </c>
      <c r="AU305" s="245" t="s">
        <v>81</v>
      </c>
      <c r="AV305" s="14" t="s">
        <v>81</v>
      </c>
      <c r="AW305" s="14" t="s">
        <v>33</v>
      </c>
      <c r="AX305" s="14" t="s">
        <v>71</v>
      </c>
      <c r="AY305" s="245" t="s">
        <v>129</v>
      </c>
    </row>
    <row r="306" s="14" customFormat="1">
      <c r="A306" s="14"/>
      <c r="B306" s="235"/>
      <c r="C306" s="236"/>
      <c r="D306" s="226" t="s">
        <v>141</v>
      </c>
      <c r="E306" s="237" t="s">
        <v>19</v>
      </c>
      <c r="F306" s="238" t="s">
        <v>333</v>
      </c>
      <c r="G306" s="236"/>
      <c r="H306" s="239">
        <v>0.17999999999999999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141</v>
      </c>
      <c r="AU306" s="245" t="s">
        <v>81</v>
      </c>
      <c r="AV306" s="14" t="s">
        <v>81</v>
      </c>
      <c r="AW306" s="14" t="s">
        <v>33</v>
      </c>
      <c r="AX306" s="14" t="s">
        <v>71</v>
      </c>
      <c r="AY306" s="245" t="s">
        <v>129</v>
      </c>
    </row>
    <row r="307" s="14" customFormat="1">
      <c r="A307" s="14"/>
      <c r="B307" s="235"/>
      <c r="C307" s="236"/>
      <c r="D307" s="226" t="s">
        <v>141</v>
      </c>
      <c r="E307" s="237" t="s">
        <v>19</v>
      </c>
      <c r="F307" s="238" t="s">
        <v>339</v>
      </c>
      <c r="G307" s="236"/>
      <c r="H307" s="239">
        <v>2.3999999999999999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141</v>
      </c>
      <c r="AU307" s="245" t="s">
        <v>81</v>
      </c>
      <c r="AV307" s="14" t="s">
        <v>81</v>
      </c>
      <c r="AW307" s="14" t="s">
        <v>33</v>
      </c>
      <c r="AX307" s="14" t="s">
        <v>71</v>
      </c>
      <c r="AY307" s="245" t="s">
        <v>129</v>
      </c>
    </row>
    <row r="308" s="14" customFormat="1">
      <c r="A308" s="14"/>
      <c r="B308" s="235"/>
      <c r="C308" s="236"/>
      <c r="D308" s="226" t="s">
        <v>141</v>
      </c>
      <c r="E308" s="237" t="s">
        <v>19</v>
      </c>
      <c r="F308" s="238" t="s">
        <v>340</v>
      </c>
      <c r="G308" s="236"/>
      <c r="H308" s="239">
        <v>2.1600000000000001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141</v>
      </c>
      <c r="AU308" s="245" t="s">
        <v>81</v>
      </c>
      <c r="AV308" s="14" t="s">
        <v>81</v>
      </c>
      <c r="AW308" s="14" t="s">
        <v>33</v>
      </c>
      <c r="AX308" s="14" t="s">
        <v>71</v>
      </c>
      <c r="AY308" s="245" t="s">
        <v>129</v>
      </c>
    </row>
    <row r="309" s="14" customFormat="1">
      <c r="A309" s="14"/>
      <c r="B309" s="235"/>
      <c r="C309" s="236"/>
      <c r="D309" s="226" t="s">
        <v>141</v>
      </c>
      <c r="E309" s="237" t="s">
        <v>19</v>
      </c>
      <c r="F309" s="238" t="s">
        <v>346</v>
      </c>
      <c r="G309" s="236"/>
      <c r="H309" s="239">
        <v>0.76000000000000001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141</v>
      </c>
      <c r="AU309" s="245" t="s">
        <v>81</v>
      </c>
      <c r="AV309" s="14" t="s">
        <v>81</v>
      </c>
      <c r="AW309" s="14" t="s">
        <v>33</v>
      </c>
      <c r="AX309" s="14" t="s">
        <v>71</v>
      </c>
      <c r="AY309" s="245" t="s">
        <v>129</v>
      </c>
    </row>
    <row r="310" s="14" customFormat="1">
      <c r="A310" s="14"/>
      <c r="B310" s="235"/>
      <c r="C310" s="236"/>
      <c r="D310" s="226" t="s">
        <v>141</v>
      </c>
      <c r="E310" s="237" t="s">
        <v>19</v>
      </c>
      <c r="F310" s="238" t="s">
        <v>347</v>
      </c>
      <c r="G310" s="236"/>
      <c r="H310" s="239">
        <v>5.3239999999999998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141</v>
      </c>
      <c r="AU310" s="245" t="s">
        <v>81</v>
      </c>
      <c r="AV310" s="14" t="s">
        <v>81</v>
      </c>
      <c r="AW310" s="14" t="s">
        <v>33</v>
      </c>
      <c r="AX310" s="14" t="s">
        <v>71</v>
      </c>
      <c r="AY310" s="245" t="s">
        <v>129</v>
      </c>
    </row>
    <row r="311" s="15" customFormat="1">
      <c r="A311" s="15"/>
      <c r="B311" s="246"/>
      <c r="C311" s="247"/>
      <c r="D311" s="226" t="s">
        <v>141</v>
      </c>
      <c r="E311" s="248" t="s">
        <v>19</v>
      </c>
      <c r="F311" s="249" t="s">
        <v>144</v>
      </c>
      <c r="G311" s="247"/>
      <c r="H311" s="250">
        <v>28.798000000000002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141</v>
      </c>
      <c r="AU311" s="256" t="s">
        <v>81</v>
      </c>
      <c r="AV311" s="15" t="s">
        <v>137</v>
      </c>
      <c r="AW311" s="15" t="s">
        <v>33</v>
      </c>
      <c r="AX311" s="15" t="s">
        <v>79</v>
      </c>
      <c r="AY311" s="256" t="s">
        <v>129</v>
      </c>
    </row>
    <row r="312" s="2" customFormat="1" ht="24.15" customHeight="1">
      <c r="A312" s="40"/>
      <c r="B312" s="41"/>
      <c r="C312" s="206" t="s">
        <v>359</v>
      </c>
      <c r="D312" s="206" t="s">
        <v>132</v>
      </c>
      <c r="E312" s="207" t="s">
        <v>360</v>
      </c>
      <c r="F312" s="208" t="s">
        <v>361</v>
      </c>
      <c r="G312" s="209" t="s">
        <v>135</v>
      </c>
      <c r="H312" s="210">
        <v>1.0800000000000001</v>
      </c>
      <c r="I312" s="211"/>
      <c r="J312" s="212">
        <f>ROUND(I312*H312,2)</f>
        <v>0</v>
      </c>
      <c r="K312" s="208" t="s">
        <v>136</v>
      </c>
      <c r="L312" s="46"/>
      <c r="M312" s="213" t="s">
        <v>19</v>
      </c>
      <c r="N312" s="214" t="s">
        <v>42</v>
      </c>
      <c r="O312" s="86"/>
      <c r="P312" s="215">
        <f>O312*H312</f>
        <v>0</v>
      </c>
      <c r="Q312" s="215">
        <v>0.016140000000000002</v>
      </c>
      <c r="R312" s="215">
        <f>Q312*H312</f>
        <v>0.017431200000000004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256</v>
      </c>
      <c r="AT312" s="217" t="s">
        <v>132</v>
      </c>
      <c r="AU312" s="217" t="s">
        <v>81</v>
      </c>
      <c r="AY312" s="19" t="s">
        <v>129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79</v>
      </c>
      <c r="BK312" s="218">
        <f>ROUND(I312*H312,2)</f>
        <v>0</v>
      </c>
      <c r="BL312" s="19" t="s">
        <v>256</v>
      </c>
      <c r="BM312" s="217" t="s">
        <v>362</v>
      </c>
    </row>
    <row r="313" s="2" customFormat="1">
      <c r="A313" s="40"/>
      <c r="B313" s="41"/>
      <c r="C313" s="42"/>
      <c r="D313" s="219" t="s">
        <v>139</v>
      </c>
      <c r="E313" s="42"/>
      <c r="F313" s="220" t="s">
        <v>363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139</v>
      </c>
      <c r="AU313" s="19" t="s">
        <v>81</v>
      </c>
    </row>
    <row r="314" s="13" customFormat="1">
      <c r="A314" s="13"/>
      <c r="B314" s="224"/>
      <c r="C314" s="225"/>
      <c r="D314" s="226" t="s">
        <v>141</v>
      </c>
      <c r="E314" s="227" t="s">
        <v>19</v>
      </c>
      <c r="F314" s="228" t="s">
        <v>364</v>
      </c>
      <c r="G314" s="225"/>
      <c r="H314" s="227" t="s">
        <v>19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141</v>
      </c>
      <c r="AU314" s="234" t="s">
        <v>81</v>
      </c>
      <c r="AV314" s="13" t="s">
        <v>79</v>
      </c>
      <c r="AW314" s="13" t="s">
        <v>33</v>
      </c>
      <c r="AX314" s="13" t="s">
        <v>71</v>
      </c>
      <c r="AY314" s="234" t="s">
        <v>129</v>
      </c>
    </row>
    <row r="315" s="14" customFormat="1">
      <c r="A315" s="14"/>
      <c r="B315" s="235"/>
      <c r="C315" s="236"/>
      <c r="D315" s="226" t="s">
        <v>141</v>
      </c>
      <c r="E315" s="237" t="s">
        <v>19</v>
      </c>
      <c r="F315" s="238" t="s">
        <v>365</v>
      </c>
      <c r="G315" s="236"/>
      <c r="H315" s="239">
        <v>1.0800000000000001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141</v>
      </c>
      <c r="AU315" s="245" t="s">
        <v>81</v>
      </c>
      <c r="AV315" s="14" t="s">
        <v>81</v>
      </c>
      <c r="AW315" s="14" t="s">
        <v>33</v>
      </c>
      <c r="AX315" s="14" t="s">
        <v>71</v>
      </c>
      <c r="AY315" s="245" t="s">
        <v>129</v>
      </c>
    </row>
    <row r="316" s="15" customFormat="1">
      <c r="A316" s="15"/>
      <c r="B316" s="246"/>
      <c r="C316" s="247"/>
      <c r="D316" s="226" t="s">
        <v>141</v>
      </c>
      <c r="E316" s="248" t="s">
        <v>19</v>
      </c>
      <c r="F316" s="249" t="s">
        <v>144</v>
      </c>
      <c r="G316" s="247"/>
      <c r="H316" s="250">
        <v>1.0800000000000001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141</v>
      </c>
      <c r="AU316" s="256" t="s">
        <v>81</v>
      </c>
      <c r="AV316" s="15" t="s">
        <v>137</v>
      </c>
      <c r="AW316" s="15" t="s">
        <v>33</v>
      </c>
      <c r="AX316" s="15" t="s">
        <v>79</v>
      </c>
      <c r="AY316" s="256" t="s">
        <v>129</v>
      </c>
    </row>
    <row r="317" s="2" customFormat="1" ht="24.15" customHeight="1">
      <c r="A317" s="40"/>
      <c r="B317" s="41"/>
      <c r="C317" s="206" t="s">
        <v>322</v>
      </c>
      <c r="D317" s="206" t="s">
        <v>132</v>
      </c>
      <c r="E317" s="207" t="s">
        <v>366</v>
      </c>
      <c r="F317" s="208" t="s">
        <v>367</v>
      </c>
      <c r="G317" s="209" t="s">
        <v>368</v>
      </c>
      <c r="H317" s="267"/>
      <c r="I317" s="211"/>
      <c r="J317" s="212">
        <f>ROUND(I317*H317,2)</f>
        <v>0</v>
      </c>
      <c r="K317" s="208" t="s">
        <v>136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256</v>
      </c>
      <c r="AT317" s="217" t="s">
        <v>132</v>
      </c>
      <c r="AU317" s="217" t="s">
        <v>81</v>
      </c>
      <c r="AY317" s="19" t="s">
        <v>129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256</v>
      </c>
      <c r="BM317" s="217" t="s">
        <v>369</v>
      </c>
    </row>
    <row r="318" s="2" customFormat="1">
      <c r="A318" s="40"/>
      <c r="B318" s="41"/>
      <c r="C318" s="42"/>
      <c r="D318" s="219" t="s">
        <v>139</v>
      </c>
      <c r="E318" s="42"/>
      <c r="F318" s="220" t="s">
        <v>370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139</v>
      </c>
      <c r="AU318" s="19" t="s">
        <v>81</v>
      </c>
    </row>
    <row r="319" s="12" customFormat="1" ht="22.8" customHeight="1">
      <c r="A319" s="12"/>
      <c r="B319" s="190"/>
      <c r="C319" s="191"/>
      <c r="D319" s="192" t="s">
        <v>70</v>
      </c>
      <c r="E319" s="204" t="s">
        <v>371</v>
      </c>
      <c r="F319" s="204" t="s">
        <v>372</v>
      </c>
      <c r="G319" s="191"/>
      <c r="H319" s="191"/>
      <c r="I319" s="194"/>
      <c r="J319" s="205">
        <f>BK319</f>
        <v>0</v>
      </c>
      <c r="K319" s="191"/>
      <c r="L319" s="196"/>
      <c r="M319" s="197"/>
      <c r="N319" s="198"/>
      <c r="O319" s="198"/>
      <c r="P319" s="199">
        <f>SUM(P320:P398)</f>
        <v>0</v>
      </c>
      <c r="Q319" s="198"/>
      <c r="R319" s="199">
        <f>SUM(R320:R398)</f>
        <v>0.10754000000000001</v>
      </c>
      <c r="S319" s="198"/>
      <c r="T319" s="200">
        <f>SUM(T320:T398)</f>
        <v>0.61236524999999997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81</v>
      </c>
      <c r="AT319" s="202" t="s">
        <v>70</v>
      </c>
      <c r="AU319" s="202" t="s">
        <v>79</v>
      </c>
      <c r="AY319" s="201" t="s">
        <v>129</v>
      </c>
      <c r="BK319" s="203">
        <f>SUM(BK320:BK398)</f>
        <v>0</v>
      </c>
    </row>
    <row r="320" s="2" customFormat="1" ht="16.5" customHeight="1">
      <c r="A320" s="40"/>
      <c r="B320" s="41"/>
      <c r="C320" s="206" t="s">
        <v>373</v>
      </c>
      <c r="D320" s="206" t="s">
        <v>132</v>
      </c>
      <c r="E320" s="207" t="s">
        <v>374</v>
      </c>
      <c r="F320" s="208" t="s">
        <v>375</v>
      </c>
      <c r="G320" s="209" t="s">
        <v>135</v>
      </c>
      <c r="H320" s="210">
        <v>9.3889999999999993</v>
      </c>
      <c r="I320" s="211"/>
      <c r="J320" s="212">
        <f>ROUND(I320*H320,2)</f>
        <v>0</v>
      </c>
      <c r="K320" s="208" t="s">
        <v>136</v>
      </c>
      <c r="L320" s="46"/>
      <c r="M320" s="213" t="s">
        <v>19</v>
      </c>
      <c r="N320" s="214" t="s">
        <v>42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0.024649999999999998</v>
      </c>
      <c r="T320" s="216">
        <f>S320*H320</f>
        <v>0.23143884999999997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256</v>
      </c>
      <c r="AT320" s="217" t="s">
        <v>132</v>
      </c>
      <c r="AU320" s="217" t="s">
        <v>81</v>
      </c>
      <c r="AY320" s="19" t="s">
        <v>129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79</v>
      </c>
      <c r="BK320" s="218">
        <f>ROUND(I320*H320,2)</f>
        <v>0</v>
      </c>
      <c r="BL320" s="19" t="s">
        <v>256</v>
      </c>
      <c r="BM320" s="217" t="s">
        <v>376</v>
      </c>
    </row>
    <row r="321" s="2" customFormat="1">
      <c r="A321" s="40"/>
      <c r="B321" s="41"/>
      <c r="C321" s="42"/>
      <c r="D321" s="219" t="s">
        <v>139</v>
      </c>
      <c r="E321" s="42"/>
      <c r="F321" s="220" t="s">
        <v>377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139</v>
      </c>
      <c r="AU321" s="19" t="s">
        <v>81</v>
      </c>
    </row>
    <row r="322" s="13" customFormat="1">
      <c r="A322" s="13"/>
      <c r="B322" s="224"/>
      <c r="C322" s="225"/>
      <c r="D322" s="226" t="s">
        <v>141</v>
      </c>
      <c r="E322" s="227" t="s">
        <v>19</v>
      </c>
      <c r="F322" s="228" t="s">
        <v>254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141</v>
      </c>
      <c r="AU322" s="234" t="s">
        <v>81</v>
      </c>
      <c r="AV322" s="13" t="s">
        <v>79</v>
      </c>
      <c r="AW322" s="13" t="s">
        <v>33</v>
      </c>
      <c r="AX322" s="13" t="s">
        <v>71</v>
      </c>
      <c r="AY322" s="234" t="s">
        <v>129</v>
      </c>
    </row>
    <row r="323" s="14" customFormat="1">
      <c r="A323" s="14"/>
      <c r="B323" s="235"/>
      <c r="C323" s="236"/>
      <c r="D323" s="226" t="s">
        <v>141</v>
      </c>
      <c r="E323" s="237" t="s">
        <v>19</v>
      </c>
      <c r="F323" s="238" t="s">
        <v>378</v>
      </c>
      <c r="G323" s="236"/>
      <c r="H323" s="239">
        <v>9.3889999999999993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141</v>
      </c>
      <c r="AU323" s="245" t="s">
        <v>81</v>
      </c>
      <c r="AV323" s="14" t="s">
        <v>81</v>
      </c>
      <c r="AW323" s="14" t="s">
        <v>33</v>
      </c>
      <c r="AX323" s="14" t="s">
        <v>71</v>
      </c>
      <c r="AY323" s="245" t="s">
        <v>129</v>
      </c>
    </row>
    <row r="324" s="15" customFormat="1">
      <c r="A324" s="15"/>
      <c r="B324" s="246"/>
      <c r="C324" s="247"/>
      <c r="D324" s="226" t="s">
        <v>141</v>
      </c>
      <c r="E324" s="248" t="s">
        <v>19</v>
      </c>
      <c r="F324" s="249" t="s">
        <v>144</v>
      </c>
      <c r="G324" s="247"/>
      <c r="H324" s="250">
        <v>9.3889999999999993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141</v>
      </c>
      <c r="AU324" s="256" t="s">
        <v>81</v>
      </c>
      <c r="AV324" s="15" t="s">
        <v>137</v>
      </c>
      <c r="AW324" s="15" t="s">
        <v>33</v>
      </c>
      <c r="AX324" s="15" t="s">
        <v>79</v>
      </c>
      <c r="AY324" s="256" t="s">
        <v>129</v>
      </c>
    </row>
    <row r="325" s="2" customFormat="1" ht="16.5" customHeight="1">
      <c r="A325" s="40"/>
      <c r="B325" s="41"/>
      <c r="C325" s="206" t="s">
        <v>379</v>
      </c>
      <c r="D325" s="206" t="s">
        <v>132</v>
      </c>
      <c r="E325" s="207" t="s">
        <v>380</v>
      </c>
      <c r="F325" s="208" t="s">
        <v>381</v>
      </c>
      <c r="G325" s="209" t="s">
        <v>135</v>
      </c>
      <c r="H325" s="210">
        <v>6.4960000000000004</v>
      </c>
      <c r="I325" s="211"/>
      <c r="J325" s="212">
        <f>ROUND(I325*H325,2)</f>
        <v>0</v>
      </c>
      <c r="K325" s="208" t="s">
        <v>136</v>
      </c>
      <c r="L325" s="46"/>
      <c r="M325" s="213" t="s">
        <v>19</v>
      </c>
      <c r="N325" s="214" t="s">
        <v>42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0.024649999999999998</v>
      </c>
      <c r="T325" s="216">
        <f>S325*H325</f>
        <v>0.1601264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256</v>
      </c>
      <c r="AT325" s="217" t="s">
        <v>132</v>
      </c>
      <c r="AU325" s="217" t="s">
        <v>81</v>
      </c>
      <c r="AY325" s="19" t="s">
        <v>129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79</v>
      </c>
      <c r="BK325" s="218">
        <f>ROUND(I325*H325,2)</f>
        <v>0</v>
      </c>
      <c r="BL325" s="19" t="s">
        <v>256</v>
      </c>
      <c r="BM325" s="217" t="s">
        <v>382</v>
      </c>
    </row>
    <row r="326" s="2" customFormat="1">
      <c r="A326" s="40"/>
      <c r="B326" s="41"/>
      <c r="C326" s="42"/>
      <c r="D326" s="219" t="s">
        <v>139</v>
      </c>
      <c r="E326" s="42"/>
      <c r="F326" s="220" t="s">
        <v>383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139</v>
      </c>
      <c r="AU326" s="19" t="s">
        <v>81</v>
      </c>
    </row>
    <row r="327" s="13" customFormat="1">
      <c r="A327" s="13"/>
      <c r="B327" s="224"/>
      <c r="C327" s="225"/>
      <c r="D327" s="226" t="s">
        <v>141</v>
      </c>
      <c r="E327" s="227" t="s">
        <v>19</v>
      </c>
      <c r="F327" s="228" t="s">
        <v>254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141</v>
      </c>
      <c r="AU327" s="234" t="s">
        <v>81</v>
      </c>
      <c r="AV327" s="13" t="s">
        <v>79</v>
      </c>
      <c r="AW327" s="13" t="s">
        <v>33</v>
      </c>
      <c r="AX327" s="13" t="s">
        <v>71</v>
      </c>
      <c r="AY327" s="234" t="s">
        <v>129</v>
      </c>
    </row>
    <row r="328" s="14" customFormat="1">
      <c r="A328" s="14"/>
      <c r="B328" s="235"/>
      <c r="C328" s="236"/>
      <c r="D328" s="226" t="s">
        <v>141</v>
      </c>
      <c r="E328" s="237" t="s">
        <v>19</v>
      </c>
      <c r="F328" s="238" t="s">
        <v>384</v>
      </c>
      <c r="G328" s="236"/>
      <c r="H328" s="239">
        <v>6.4960000000000004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141</v>
      </c>
      <c r="AU328" s="245" t="s">
        <v>81</v>
      </c>
      <c r="AV328" s="14" t="s">
        <v>81</v>
      </c>
      <c r="AW328" s="14" t="s">
        <v>33</v>
      </c>
      <c r="AX328" s="14" t="s">
        <v>71</v>
      </c>
      <c r="AY328" s="245" t="s">
        <v>129</v>
      </c>
    </row>
    <row r="329" s="15" customFormat="1">
      <c r="A329" s="15"/>
      <c r="B329" s="246"/>
      <c r="C329" s="247"/>
      <c r="D329" s="226" t="s">
        <v>141</v>
      </c>
      <c r="E329" s="248" t="s">
        <v>19</v>
      </c>
      <c r="F329" s="249" t="s">
        <v>144</v>
      </c>
      <c r="G329" s="247"/>
      <c r="H329" s="250">
        <v>6.4960000000000004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141</v>
      </c>
      <c r="AU329" s="256" t="s">
        <v>81</v>
      </c>
      <c r="AV329" s="15" t="s">
        <v>137</v>
      </c>
      <c r="AW329" s="15" t="s">
        <v>33</v>
      </c>
      <c r="AX329" s="15" t="s">
        <v>79</v>
      </c>
      <c r="AY329" s="256" t="s">
        <v>129</v>
      </c>
    </row>
    <row r="330" s="2" customFormat="1" ht="24.15" customHeight="1">
      <c r="A330" s="40"/>
      <c r="B330" s="41"/>
      <c r="C330" s="206" t="s">
        <v>385</v>
      </c>
      <c r="D330" s="206" t="s">
        <v>132</v>
      </c>
      <c r="E330" s="207" t="s">
        <v>386</v>
      </c>
      <c r="F330" s="208" t="s">
        <v>387</v>
      </c>
      <c r="G330" s="209" t="s">
        <v>388</v>
      </c>
      <c r="H330" s="210">
        <v>2</v>
      </c>
      <c r="I330" s="211"/>
      <c r="J330" s="212">
        <f>ROUND(I330*H330,2)</f>
        <v>0</v>
      </c>
      <c r="K330" s="208" t="s">
        <v>136</v>
      </c>
      <c r="L330" s="46"/>
      <c r="M330" s="213" t="s">
        <v>19</v>
      </c>
      <c r="N330" s="214" t="s">
        <v>42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256</v>
      </c>
      <c r="AT330" s="217" t="s">
        <v>132</v>
      </c>
      <c r="AU330" s="217" t="s">
        <v>81</v>
      </c>
      <c r="AY330" s="19" t="s">
        <v>129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79</v>
      </c>
      <c r="BK330" s="218">
        <f>ROUND(I330*H330,2)</f>
        <v>0</v>
      </c>
      <c r="BL330" s="19" t="s">
        <v>256</v>
      </c>
      <c r="BM330" s="217" t="s">
        <v>389</v>
      </c>
    </row>
    <row r="331" s="2" customFormat="1">
      <c r="A331" s="40"/>
      <c r="B331" s="41"/>
      <c r="C331" s="42"/>
      <c r="D331" s="219" t="s">
        <v>139</v>
      </c>
      <c r="E331" s="42"/>
      <c r="F331" s="220" t="s">
        <v>390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139</v>
      </c>
      <c r="AU331" s="19" t="s">
        <v>81</v>
      </c>
    </row>
    <row r="332" s="13" customFormat="1">
      <c r="A332" s="13"/>
      <c r="B332" s="224"/>
      <c r="C332" s="225"/>
      <c r="D332" s="226" t="s">
        <v>141</v>
      </c>
      <c r="E332" s="227" t="s">
        <v>19</v>
      </c>
      <c r="F332" s="228" t="s">
        <v>178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141</v>
      </c>
      <c r="AU332" s="234" t="s">
        <v>81</v>
      </c>
      <c r="AV332" s="13" t="s">
        <v>79</v>
      </c>
      <c r="AW332" s="13" t="s">
        <v>33</v>
      </c>
      <c r="AX332" s="13" t="s">
        <v>71</v>
      </c>
      <c r="AY332" s="234" t="s">
        <v>129</v>
      </c>
    </row>
    <row r="333" s="13" customFormat="1">
      <c r="A333" s="13"/>
      <c r="B333" s="224"/>
      <c r="C333" s="225"/>
      <c r="D333" s="226" t="s">
        <v>141</v>
      </c>
      <c r="E333" s="227" t="s">
        <v>19</v>
      </c>
      <c r="F333" s="228" t="s">
        <v>391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141</v>
      </c>
      <c r="AU333" s="234" t="s">
        <v>81</v>
      </c>
      <c r="AV333" s="13" t="s">
        <v>79</v>
      </c>
      <c r="AW333" s="13" t="s">
        <v>33</v>
      </c>
      <c r="AX333" s="13" t="s">
        <v>71</v>
      </c>
      <c r="AY333" s="234" t="s">
        <v>129</v>
      </c>
    </row>
    <row r="334" s="14" customFormat="1">
      <c r="A334" s="14"/>
      <c r="B334" s="235"/>
      <c r="C334" s="236"/>
      <c r="D334" s="226" t="s">
        <v>141</v>
      </c>
      <c r="E334" s="237" t="s">
        <v>19</v>
      </c>
      <c r="F334" s="238" t="s">
        <v>392</v>
      </c>
      <c r="G334" s="236"/>
      <c r="H334" s="239">
        <v>2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141</v>
      </c>
      <c r="AU334" s="245" t="s">
        <v>81</v>
      </c>
      <c r="AV334" s="14" t="s">
        <v>81</v>
      </c>
      <c r="AW334" s="14" t="s">
        <v>33</v>
      </c>
      <c r="AX334" s="14" t="s">
        <v>71</v>
      </c>
      <c r="AY334" s="245" t="s">
        <v>129</v>
      </c>
    </row>
    <row r="335" s="15" customFormat="1">
      <c r="A335" s="15"/>
      <c r="B335" s="246"/>
      <c r="C335" s="247"/>
      <c r="D335" s="226" t="s">
        <v>141</v>
      </c>
      <c r="E335" s="248" t="s">
        <v>19</v>
      </c>
      <c r="F335" s="249" t="s">
        <v>144</v>
      </c>
      <c r="G335" s="247"/>
      <c r="H335" s="250">
        <v>2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141</v>
      </c>
      <c r="AU335" s="256" t="s">
        <v>81</v>
      </c>
      <c r="AV335" s="15" t="s">
        <v>137</v>
      </c>
      <c r="AW335" s="15" t="s">
        <v>33</v>
      </c>
      <c r="AX335" s="15" t="s">
        <v>79</v>
      </c>
      <c r="AY335" s="256" t="s">
        <v>129</v>
      </c>
    </row>
    <row r="336" s="2" customFormat="1" ht="24.15" customHeight="1">
      <c r="A336" s="40"/>
      <c r="B336" s="41"/>
      <c r="C336" s="257" t="s">
        <v>393</v>
      </c>
      <c r="D336" s="257" t="s">
        <v>319</v>
      </c>
      <c r="E336" s="258" t="s">
        <v>394</v>
      </c>
      <c r="F336" s="259" t="s">
        <v>395</v>
      </c>
      <c r="G336" s="260" t="s">
        <v>388</v>
      </c>
      <c r="H336" s="261">
        <v>2</v>
      </c>
      <c r="I336" s="262"/>
      <c r="J336" s="263">
        <f>ROUND(I336*H336,2)</f>
        <v>0</v>
      </c>
      <c r="K336" s="259" t="s">
        <v>136</v>
      </c>
      <c r="L336" s="264"/>
      <c r="M336" s="265" t="s">
        <v>19</v>
      </c>
      <c r="N336" s="266" t="s">
        <v>42</v>
      </c>
      <c r="O336" s="86"/>
      <c r="P336" s="215">
        <f>O336*H336</f>
        <v>0</v>
      </c>
      <c r="Q336" s="215">
        <v>0.025999999999999999</v>
      </c>
      <c r="R336" s="215">
        <f>Q336*H336</f>
        <v>0.051999999999999998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322</v>
      </c>
      <c r="AT336" s="217" t="s">
        <v>319</v>
      </c>
      <c r="AU336" s="217" t="s">
        <v>81</v>
      </c>
      <c r="AY336" s="19" t="s">
        <v>129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79</v>
      </c>
      <c r="BK336" s="218">
        <f>ROUND(I336*H336,2)</f>
        <v>0</v>
      </c>
      <c r="BL336" s="19" t="s">
        <v>256</v>
      </c>
      <c r="BM336" s="217" t="s">
        <v>396</v>
      </c>
    </row>
    <row r="337" s="13" customFormat="1">
      <c r="A337" s="13"/>
      <c r="B337" s="224"/>
      <c r="C337" s="225"/>
      <c r="D337" s="226" t="s">
        <v>141</v>
      </c>
      <c r="E337" s="227" t="s">
        <v>19</v>
      </c>
      <c r="F337" s="228" t="s">
        <v>178</v>
      </c>
      <c r="G337" s="225"/>
      <c r="H337" s="227" t="s">
        <v>19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141</v>
      </c>
      <c r="AU337" s="234" t="s">
        <v>81</v>
      </c>
      <c r="AV337" s="13" t="s">
        <v>79</v>
      </c>
      <c r="AW337" s="13" t="s">
        <v>33</v>
      </c>
      <c r="AX337" s="13" t="s">
        <v>71</v>
      </c>
      <c r="AY337" s="234" t="s">
        <v>129</v>
      </c>
    </row>
    <row r="338" s="13" customFormat="1">
      <c r="A338" s="13"/>
      <c r="B338" s="224"/>
      <c r="C338" s="225"/>
      <c r="D338" s="226" t="s">
        <v>141</v>
      </c>
      <c r="E338" s="227" t="s">
        <v>19</v>
      </c>
      <c r="F338" s="228" t="s">
        <v>391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141</v>
      </c>
      <c r="AU338" s="234" t="s">
        <v>81</v>
      </c>
      <c r="AV338" s="13" t="s">
        <v>79</v>
      </c>
      <c r="AW338" s="13" t="s">
        <v>33</v>
      </c>
      <c r="AX338" s="13" t="s">
        <v>71</v>
      </c>
      <c r="AY338" s="234" t="s">
        <v>129</v>
      </c>
    </row>
    <row r="339" s="14" customFormat="1">
      <c r="A339" s="14"/>
      <c r="B339" s="235"/>
      <c r="C339" s="236"/>
      <c r="D339" s="226" t="s">
        <v>141</v>
      </c>
      <c r="E339" s="237" t="s">
        <v>19</v>
      </c>
      <c r="F339" s="238" t="s">
        <v>392</v>
      </c>
      <c r="G339" s="236"/>
      <c r="H339" s="239">
        <v>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141</v>
      </c>
      <c r="AU339" s="245" t="s">
        <v>81</v>
      </c>
      <c r="AV339" s="14" t="s">
        <v>81</v>
      </c>
      <c r="AW339" s="14" t="s">
        <v>33</v>
      </c>
      <c r="AX339" s="14" t="s">
        <v>71</v>
      </c>
      <c r="AY339" s="245" t="s">
        <v>129</v>
      </c>
    </row>
    <row r="340" s="15" customFormat="1">
      <c r="A340" s="15"/>
      <c r="B340" s="246"/>
      <c r="C340" s="247"/>
      <c r="D340" s="226" t="s">
        <v>141</v>
      </c>
      <c r="E340" s="248" t="s">
        <v>19</v>
      </c>
      <c r="F340" s="249" t="s">
        <v>144</v>
      </c>
      <c r="G340" s="247"/>
      <c r="H340" s="250">
        <v>2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141</v>
      </c>
      <c r="AU340" s="256" t="s">
        <v>81</v>
      </c>
      <c r="AV340" s="15" t="s">
        <v>137</v>
      </c>
      <c r="AW340" s="15" t="s">
        <v>33</v>
      </c>
      <c r="AX340" s="15" t="s">
        <v>79</v>
      </c>
      <c r="AY340" s="256" t="s">
        <v>129</v>
      </c>
    </row>
    <row r="341" s="2" customFormat="1" ht="16.5" customHeight="1">
      <c r="A341" s="40"/>
      <c r="B341" s="41"/>
      <c r="C341" s="206" t="s">
        <v>397</v>
      </c>
      <c r="D341" s="206" t="s">
        <v>132</v>
      </c>
      <c r="E341" s="207" t="s">
        <v>398</v>
      </c>
      <c r="F341" s="208" t="s">
        <v>399</v>
      </c>
      <c r="G341" s="209" t="s">
        <v>388</v>
      </c>
      <c r="H341" s="210">
        <v>2</v>
      </c>
      <c r="I341" s="211"/>
      <c r="J341" s="212">
        <f>ROUND(I341*H341,2)</f>
        <v>0</v>
      </c>
      <c r="K341" s="208" t="s">
        <v>136</v>
      </c>
      <c r="L341" s="46"/>
      <c r="M341" s="213" t="s">
        <v>19</v>
      </c>
      <c r="N341" s="214" t="s">
        <v>42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256</v>
      </c>
      <c r="AT341" s="217" t="s">
        <v>132</v>
      </c>
      <c r="AU341" s="217" t="s">
        <v>81</v>
      </c>
      <c r="AY341" s="19" t="s">
        <v>129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79</v>
      </c>
      <c r="BK341" s="218">
        <f>ROUND(I341*H341,2)</f>
        <v>0</v>
      </c>
      <c r="BL341" s="19" t="s">
        <v>256</v>
      </c>
      <c r="BM341" s="217" t="s">
        <v>400</v>
      </c>
    </row>
    <row r="342" s="2" customFormat="1">
      <c r="A342" s="40"/>
      <c r="B342" s="41"/>
      <c r="C342" s="42"/>
      <c r="D342" s="219" t="s">
        <v>139</v>
      </c>
      <c r="E342" s="42"/>
      <c r="F342" s="220" t="s">
        <v>401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139</v>
      </c>
      <c r="AU342" s="19" t="s">
        <v>81</v>
      </c>
    </row>
    <row r="343" s="13" customFormat="1">
      <c r="A343" s="13"/>
      <c r="B343" s="224"/>
      <c r="C343" s="225"/>
      <c r="D343" s="226" t="s">
        <v>141</v>
      </c>
      <c r="E343" s="227" t="s">
        <v>19</v>
      </c>
      <c r="F343" s="228" t="s">
        <v>178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141</v>
      </c>
      <c r="AU343" s="234" t="s">
        <v>81</v>
      </c>
      <c r="AV343" s="13" t="s">
        <v>79</v>
      </c>
      <c r="AW343" s="13" t="s">
        <v>33</v>
      </c>
      <c r="AX343" s="13" t="s">
        <v>71</v>
      </c>
      <c r="AY343" s="234" t="s">
        <v>129</v>
      </c>
    </row>
    <row r="344" s="13" customFormat="1">
      <c r="A344" s="13"/>
      <c r="B344" s="224"/>
      <c r="C344" s="225"/>
      <c r="D344" s="226" t="s">
        <v>141</v>
      </c>
      <c r="E344" s="227" t="s">
        <v>19</v>
      </c>
      <c r="F344" s="228" t="s">
        <v>391</v>
      </c>
      <c r="G344" s="225"/>
      <c r="H344" s="227" t="s">
        <v>19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141</v>
      </c>
      <c r="AU344" s="234" t="s">
        <v>81</v>
      </c>
      <c r="AV344" s="13" t="s">
        <v>79</v>
      </c>
      <c r="AW344" s="13" t="s">
        <v>33</v>
      </c>
      <c r="AX344" s="13" t="s">
        <v>71</v>
      </c>
      <c r="AY344" s="234" t="s">
        <v>129</v>
      </c>
    </row>
    <row r="345" s="14" customFormat="1">
      <c r="A345" s="14"/>
      <c r="B345" s="235"/>
      <c r="C345" s="236"/>
      <c r="D345" s="226" t="s">
        <v>141</v>
      </c>
      <c r="E345" s="237" t="s">
        <v>19</v>
      </c>
      <c r="F345" s="238" t="s">
        <v>392</v>
      </c>
      <c r="G345" s="236"/>
      <c r="H345" s="239">
        <v>2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141</v>
      </c>
      <c r="AU345" s="245" t="s">
        <v>81</v>
      </c>
      <c r="AV345" s="14" t="s">
        <v>81</v>
      </c>
      <c r="AW345" s="14" t="s">
        <v>33</v>
      </c>
      <c r="AX345" s="14" t="s">
        <v>71</v>
      </c>
      <c r="AY345" s="245" t="s">
        <v>129</v>
      </c>
    </row>
    <row r="346" s="15" customFormat="1">
      <c r="A346" s="15"/>
      <c r="B346" s="246"/>
      <c r="C346" s="247"/>
      <c r="D346" s="226" t="s">
        <v>141</v>
      </c>
      <c r="E346" s="248" t="s">
        <v>19</v>
      </c>
      <c r="F346" s="249" t="s">
        <v>144</v>
      </c>
      <c r="G346" s="247"/>
      <c r="H346" s="250">
        <v>2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6" t="s">
        <v>141</v>
      </c>
      <c r="AU346" s="256" t="s">
        <v>81</v>
      </c>
      <c r="AV346" s="15" t="s">
        <v>137</v>
      </c>
      <c r="AW346" s="15" t="s">
        <v>33</v>
      </c>
      <c r="AX346" s="15" t="s">
        <v>79</v>
      </c>
      <c r="AY346" s="256" t="s">
        <v>129</v>
      </c>
    </row>
    <row r="347" s="2" customFormat="1" ht="16.5" customHeight="1">
      <c r="A347" s="40"/>
      <c r="B347" s="41"/>
      <c r="C347" s="257" t="s">
        <v>402</v>
      </c>
      <c r="D347" s="257" t="s">
        <v>319</v>
      </c>
      <c r="E347" s="258" t="s">
        <v>403</v>
      </c>
      <c r="F347" s="259" t="s">
        <v>404</v>
      </c>
      <c r="G347" s="260" t="s">
        <v>388</v>
      </c>
      <c r="H347" s="261">
        <v>2</v>
      </c>
      <c r="I347" s="262"/>
      <c r="J347" s="263">
        <f>ROUND(I347*H347,2)</f>
        <v>0</v>
      </c>
      <c r="K347" s="259" t="s">
        <v>136</v>
      </c>
      <c r="L347" s="264"/>
      <c r="M347" s="265" t="s">
        <v>19</v>
      </c>
      <c r="N347" s="266" t="s">
        <v>42</v>
      </c>
      <c r="O347" s="86"/>
      <c r="P347" s="215">
        <f>O347*H347</f>
        <v>0</v>
      </c>
      <c r="Q347" s="215">
        <v>0.00014999999999999999</v>
      </c>
      <c r="R347" s="215">
        <f>Q347*H347</f>
        <v>0.00029999999999999997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322</v>
      </c>
      <c r="AT347" s="217" t="s">
        <v>319</v>
      </c>
      <c r="AU347" s="217" t="s">
        <v>81</v>
      </c>
      <c r="AY347" s="19" t="s">
        <v>129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79</v>
      </c>
      <c r="BK347" s="218">
        <f>ROUND(I347*H347,2)</f>
        <v>0</v>
      </c>
      <c r="BL347" s="19" t="s">
        <v>256</v>
      </c>
      <c r="BM347" s="217" t="s">
        <v>405</v>
      </c>
    </row>
    <row r="348" s="13" customFormat="1">
      <c r="A348" s="13"/>
      <c r="B348" s="224"/>
      <c r="C348" s="225"/>
      <c r="D348" s="226" t="s">
        <v>141</v>
      </c>
      <c r="E348" s="227" t="s">
        <v>19</v>
      </c>
      <c r="F348" s="228" t="s">
        <v>178</v>
      </c>
      <c r="G348" s="225"/>
      <c r="H348" s="227" t="s">
        <v>19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141</v>
      </c>
      <c r="AU348" s="234" t="s">
        <v>81</v>
      </c>
      <c r="AV348" s="13" t="s">
        <v>79</v>
      </c>
      <c r="AW348" s="13" t="s">
        <v>33</v>
      </c>
      <c r="AX348" s="13" t="s">
        <v>71</v>
      </c>
      <c r="AY348" s="234" t="s">
        <v>129</v>
      </c>
    </row>
    <row r="349" s="13" customFormat="1">
      <c r="A349" s="13"/>
      <c r="B349" s="224"/>
      <c r="C349" s="225"/>
      <c r="D349" s="226" t="s">
        <v>141</v>
      </c>
      <c r="E349" s="227" t="s">
        <v>19</v>
      </c>
      <c r="F349" s="228" t="s">
        <v>391</v>
      </c>
      <c r="G349" s="225"/>
      <c r="H349" s="227" t="s">
        <v>19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141</v>
      </c>
      <c r="AU349" s="234" t="s">
        <v>81</v>
      </c>
      <c r="AV349" s="13" t="s">
        <v>79</v>
      </c>
      <c r="AW349" s="13" t="s">
        <v>33</v>
      </c>
      <c r="AX349" s="13" t="s">
        <v>71</v>
      </c>
      <c r="AY349" s="234" t="s">
        <v>129</v>
      </c>
    </row>
    <row r="350" s="14" customFormat="1">
      <c r="A350" s="14"/>
      <c r="B350" s="235"/>
      <c r="C350" s="236"/>
      <c r="D350" s="226" t="s">
        <v>141</v>
      </c>
      <c r="E350" s="237" t="s">
        <v>19</v>
      </c>
      <c r="F350" s="238" t="s">
        <v>392</v>
      </c>
      <c r="G350" s="236"/>
      <c r="H350" s="239">
        <v>2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141</v>
      </c>
      <c r="AU350" s="245" t="s">
        <v>81</v>
      </c>
      <c r="AV350" s="14" t="s">
        <v>81</v>
      </c>
      <c r="AW350" s="14" t="s">
        <v>33</v>
      </c>
      <c r="AX350" s="14" t="s">
        <v>71</v>
      </c>
      <c r="AY350" s="245" t="s">
        <v>129</v>
      </c>
    </row>
    <row r="351" s="15" customFormat="1">
      <c r="A351" s="15"/>
      <c r="B351" s="246"/>
      <c r="C351" s="247"/>
      <c r="D351" s="226" t="s">
        <v>141</v>
      </c>
      <c r="E351" s="248" t="s">
        <v>19</v>
      </c>
      <c r="F351" s="249" t="s">
        <v>144</v>
      </c>
      <c r="G351" s="247"/>
      <c r="H351" s="250">
        <v>2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141</v>
      </c>
      <c r="AU351" s="256" t="s">
        <v>81</v>
      </c>
      <c r="AV351" s="15" t="s">
        <v>137</v>
      </c>
      <c r="AW351" s="15" t="s">
        <v>33</v>
      </c>
      <c r="AX351" s="15" t="s">
        <v>79</v>
      </c>
      <c r="AY351" s="256" t="s">
        <v>129</v>
      </c>
    </row>
    <row r="352" s="2" customFormat="1" ht="16.5" customHeight="1">
      <c r="A352" s="40"/>
      <c r="B352" s="41"/>
      <c r="C352" s="257" t="s">
        <v>406</v>
      </c>
      <c r="D352" s="257" t="s">
        <v>319</v>
      </c>
      <c r="E352" s="258" t="s">
        <v>407</v>
      </c>
      <c r="F352" s="259" t="s">
        <v>408</v>
      </c>
      <c r="G352" s="260" t="s">
        <v>388</v>
      </c>
      <c r="H352" s="261">
        <v>2</v>
      </c>
      <c r="I352" s="262"/>
      <c r="J352" s="263">
        <f>ROUND(I352*H352,2)</f>
        <v>0</v>
      </c>
      <c r="K352" s="259" t="s">
        <v>136</v>
      </c>
      <c r="L352" s="264"/>
      <c r="M352" s="265" t="s">
        <v>19</v>
      </c>
      <c r="N352" s="266" t="s">
        <v>42</v>
      </c>
      <c r="O352" s="86"/>
      <c r="P352" s="215">
        <f>O352*H352</f>
        <v>0</v>
      </c>
      <c r="Q352" s="215">
        <v>0.00014999999999999999</v>
      </c>
      <c r="R352" s="215">
        <f>Q352*H352</f>
        <v>0.00029999999999999997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322</v>
      </c>
      <c r="AT352" s="217" t="s">
        <v>319</v>
      </c>
      <c r="AU352" s="217" t="s">
        <v>81</v>
      </c>
      <c r="AY352" s="19" t="s">
        <v>129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79</v>
      </c>
      <c r="BK352" s="218">
        <f>ROUND(I352*H352,2)</f>
        <v>0</v>
      </c>
      <c r="BL352" s="19" t="s">
        <v>256</v>
      </c>
      <c r="BM352" s="217" t="s">
        <v>409</v>
      </c>
    </row>
    <row r="353" s="13" customFormat="1">
      <c r="A353" s="13"/>
      <c r="B353" s="224"/>
      <c r="C353" s="225"/>
      <c r="D353" s="226" t="s">
        <v>141</v>
      </c>
      <c r="E353" s="227" t="s">
        <v>19</v>
      </c>
      <c r="F353" s="228" t="s">
        <v>178</v>
      </c>
      <c r="G353" s="225"/>
      <c r="H353" s="227" t="s">
        <v>19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141</v>
      </c>
      <c r="AU353" s="234" t="s">
        <v>81</v>
      </c>
      <c r="AV353" s="13" t="s">
        <v>79</v>
      </c>
      <c r="AW353" s="13" t="s">
        <v>33</v>
      </c>
      <c r="AX353" s="13" t="s">
        <v>71</v>
      </c>
      <c r="AY353" s="234" t="s">
        <v>129</v>
      </c>
    </row>
    <row r="354" s="13" customFormat="1">
      <c r="A354" s="13"/>
      <c r="B354" s="224"/>
      <c r="C354" s="225"/>
      <c r="D354" s="226" t="s">
        <v>141</v>
      </c>
      <c r="E354" s="227" t="s">
        <v>19</v>
      </c>
      <c r="F354" s="228" t="s">
        <v>391</v>
      </c>
      <c r="G354" s="225"/>
      <c r="H354" s="227" t="s">
        <v>19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141</v>
      </c>
      <c r="AU354" s="234" t="s">
        <v>81</v>
      </c>
      <c r="AV354" s="13" t="s">
        <v>79</v>
      </c>
      <c r="AW354" s="13" t="s">
        <v>33</v>
      </c>
      <c r="AX354" s="13" t="s">
        <v>71</v>
      </c>
      <c r="AY354" s="234" t="s">
        <v>129</v>
      </c>
    </row>
    <row r="355" s="14" customFormat="1">
      <c r="A355" s="14"/>
      <c r="B355" s="235"/>
      <c r="C355" s="236"/>
      <c r="D355" s="226" t="s">
        <v>141</v>
      </c>
      <c r="E355" s="237" t="s">
        <v>19</v>
      </c>
      <c r="F355" s="238" t="s">
        <v>392</v>
      </c>
      <c r="G355" s="236"/>
      <c r="H355" s="239">
        <v>2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141</v>
      </c>
      <c r="AU355" s="245" t="s">
        <v>81</v>
      </c>
      <c r="AV355" s="14" t="s">
        <v>81</v>
      </c>
      <c r="AW355" s="14" t="s">
        <v>33</v>
      </c>
      <c r="AX355" s="14" t="s">
        <v>71</v>
      </c>
      <c r="AY355" s="245" t="s">
        <v>129</v>
      </c>
    </row>
    <row r="356" s="15" customFormat="1">
      <c r="A356" s="15"/>
      <c r="B356" s="246"/>
      <c r="C356" s="247"/>
      <c r="D356" s="226" t="s">
        <v>141</v>
      </c>
      <c r="E356" s="248" t="s">
        <v>19</v>
      </c>
      <c r="F356" s="249" t="s">
        <v>144</v>
      </c>
      <c r="G356" s="247"/>
      <c r="H356" s="250">
        <v>2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141</v>
      </c>
      <c r="AU356" s="256" t="s">
        <v>81</v>
      </c>
      <c r="AV356" s="15" t="s">
        <v>137</v>
      </c>
      <c r="AW356" s="15" t="s">
        <v>33</v>
      </c>
      <c r="AX356" s="15" t="s">
        <v>79</v>
      </c>
      <c r="AY356" s="256" t="s">
        <v>129</v>
      </c>
    </row>
    <row r="357" s="2" customFormat="1" ht="16.5" customHeight="1">
      <c r="A357" s="40"/>
      <c r="B357" s="41"/>
      <c r="C357" s="206" t="s">
        <v>410</v>
      </c>
      <c r="D357" s="206" t="s">
        <v>132</v>
      </c>
      <c r="E357" s="207" t="s">
        <v>411</v>
      </c>
      <c r="F357" s="208" t="s">
        <v>412</v>
      </c>
      <c r="G357" s="209" t="s">
        <v>388</v>
      </c>
      <c r="H357" s="210">
        <v>2</v>
      </c>
      <c r="I357" s="211"/>
      <c r="J357" s="212">
        <f>ROUND(I357*H357,2)</f>
        <v>0</v>
      </c>
      <c r="K357" s="208" t="s">
        <v>136</v>
      </c>
      <c r="L357" s="46"/>
      <c r="M357" s="213" t="s">
        <v>19</v>
      </c>
      <c r="N357" s="214" t="s">
        <v>42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256</v>
      </c>
      <c r="AT357" s="217" t="s">
        <v>132</v>
      </c>
      <c r="AU357" s="217" t="s">
        <v>81</v>
      </c>
      <c r="AY357" s="19" t="s">
        <v>129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79</v>
      </c>
      <c r="BK357" s="218">
        <f>ROUND(I357*H357,2)</f>
        <v>0</v>
      </c>
      <c r="BL357" s="19" t="s">
        <v>256</v>
      </c>
      <c r="BM357" s="217" t="s">
        <v>413</v>
      </c>
    </row>
    <row r="358" s="2" customFormat="1">
      <c r="A358" s="40"/>
      <c r="B358" s="41"/>
      <c r="C358" s="42"/>
      <c r="D358" s="219" t="s">
        <v>139</v>
      </c>
      <c r="E358" s="42"/>
      <c r="F358" s="220" t="s">
        <v>414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139</v>
      </c>
      <c r="AU358" s="19" t="s">
        <v>81</v>
      </c>
    </row>
    <row r="359" s="13" customFormat="1">
      <c r="A359" s="13"/>
      <c r="B359" s="224"/>
      <c r="C359" s="225"/>
      <c r="D359" s="226" t="s">
        <v>141</v>
      </c>
      <c r="E359" s="227" t="s">
        <v>19</v>
      </c>
      <c r="F359" s="228" t="s">
        <v>178</v>
      </c>
      <c r="G359" s="225"/>
      <c r="H359" s="227" t="s">
        <v>19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141</v>
      </c>
      <c r="AU359" s="234" t="s">
        <v>81</v>
      </c>
      <c r="AV359" s="13" t="s">
        <v>79</v>
      </c>
      <c r="AW359" s="13" t="s">
        <v>33</v>
      </c>
      <c r="AX359" s="13" t="s">
        <v>71</v>
      </c>
      <c r="AY359" s="234" t="s">
        <v>129</v>
      </c>
    </row>
    <row r="360" s="13" customFormat="1">
      <c r="A360" s="13"/>
      <c r="B360" s="224"/>
      <c r="C360" s="225"/>
      <c r="D360" s="226" t="s">
        <v>141</v>
      </c>
      <c r="E360" s="227" t="s">
        <v>19</v>
      </c>
      <c r="F360" s="228" t="s">
        <v>391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141</v>
      </c>
      <c r="AU360" s="234" t="s">
        <v>81</v>
      </c>
      <c r="AV360" s="13" t="s">
        <v>79</v>
      </c>
      <c r="AW360" s="13" t="s">
        <v>33</v>
      </c>
      <c r="AX360" s="13" t="s">
        <v>71</v>
      </c>
      <c r="AY360" s="234" t="s">
        <v>129</v>
      </c>
    </row>
    <row r="361" s="14" customFormat="1">
      <c r="A361" s="14"/>
      <c r="B361" s="235"/>
      <c r="C361" s="236"/>
      <c r="D361" s="226" t="s">
        <v>141</v>
      </c>
      <c r="E361" s="237" t="s">
        <v>19</v>
      </c>
      <c r="F361" s="238" t="s">
        <v>392</v>
      </c>
      <c r="G361" s="236"/>
      <c r="H361" s="239">
        <v>2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141</v>
      </c>
      <c r="AU361" s="245" t="s">
        <v>81</v>
      </c>
      <c r="AV361" s="14" t="s">
        <v>81</v>
      </c>
      <c r="AW361" s="14" t="s">
        <v>33</v>
      </c>
      <c r="AX361" s="14" t="s">
        <v>71</v>
      </c>
      <c r="AY361" s="245" t="s">
        <v>129</v>
      </c>
    </row>
    <row r="362" s="15" customFormat="1">
      <c r="A362" s="15"/>
      <c r="B362" s="246"/>
      <c r="C362" s="247"/>
      <c r="D362" s="226" t="s">
        <v>141</v>
      </c>
      <c r="E362" s="248" t="s">
        <v>19</v>
      </c>
      <c r="F362" s="249" t="s">
        <v>144</v>
      </c>
      <c r="G362" s="247"/>
      <c r="H362" s="250">
        <v>2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141</v>
      </c>
      <c r="AU362" s="256" t="s">
        <v>81</v>
      </c>
      <c r="AV362" s="15" t="s">
        <v>137</v>
      </c>
      <c r="AW362" s="15" t="s">
        <v>33</v>
      </c>
      <c r="AX362" s="15" t="s">
        <v>79</v>
      </c>
      <c r="AY362" s="256" t="s">
        <v>129</v>
      </c>
    </row>
    <row r="363" s="2" customFormat="1" ht="16.5" customHeight="1">
      <c r="A363" s="40"/>
      <c r="B363" s="41"/>
      <c r="C363" s="257" t="s">
        <v>415</v>
      </c>
      <c r="D363" s="257" t="s">
        <v>319</v>
      </c>
      <c r="E363" s="258" t="s">
        <v>416</v>
      </c>
      <c r="F363" s="259" t="s">
        <v>417</v>
      </c>
      <c r="G363" s="260" t="s">
        <v>388</v>
      </c>
      <c r="H363" s="261">
        <v>2</v>
      </c>
      <c r="I363" s="262"/>
      <c r="J363" s="263">
        <f>ROUND(I363*H363,2)</f>
        <v>0</v>
      </c>
      <c r="K363" s="259" t="s">
        <v>136</v>
      </c>
      <c r="L363" s="264"/>
      <c r="M363" s="265" t="s">
        <v>19</v>
      </c>
      <c r="N363" s="266" t="s">
        <v>42</v>
      </c>
      <c r="O363" s="86"/>
      <c r="P363" s="215">
        <f>O363*H363</f>
        <v>0</v>
      </c>
      <c r="Q363" s="215">
        <v>0.0022000000000000001</v>
      </c>
      <c r="R363" s="215">
        <f>Q363*H363</f>
        <v>0.0044000000000000003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322</v>
      </c>
      <c r="AT363" s="217" t="s">
        <v>319</v>
      </c>
      <c r="AU363" s="217" t="s">
        <v>81</v>
      </c>
      <c r="AY363" s="19" t="s">
        <v>129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79</v>
      </c>
      <c r="BK363" s="218">
        <f>ROUND(I363*H363,2)</f>
        <v>0</v>
      </c>
      <c r="BL363" s="19" t="s">
        <v>256</v>
      </c>
      <c r="BM363" s="217" t="s">
        <v>418</v>
      </c>
    </row>
    <row r="364" s="13" customFormat="1">
      <c r="A364" s="13"/>
      <c r="B364" s="224"/>
      <c r="C364" s="225"/>
      <c r="D364" s="226" t="s">
        <v>141</v>
      </c>
      <c r="E364" s="227" t="s">
        <v>19</v>
      </c>
      <c r="F364" s="228" t="s">
        <v>178</v>
      </c>
      <c r="G364" s="225"/>
      <c r="H364" s="227" t="s">
        <v>19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141</v>
      </c>
      <c r="AU364" s="234" t="s">
        <v>81</v>
      </c>
      <c r="AV364" s="13" t="s">
        <v>79</v>
      </c>
      <c r="AW364" s="13" t="s">
        <v>33</v>
      </c>
      <c r="AX364" s="13" t="s">
        <v>71</v>
      </c>
      <c r="AY364" s="234" t="s">
        <v>129</v>
      </c>
    </row>
    <row r="365" s="13" customFormat="1">
      <c r="A365" s="13"/>
      <c r="B365" s="224"/>
      <c r="C365" s="225"/>
      <c r="D365" s="226" t="s">
        <v>141</v>
      </c>
      <c r="E365" s="227" t="s">
        <v>19</v>
      </c>
      <c r="F365" s="228" t="s">
        <v>391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141</v>
      </c>
      <c r="AU365" s="234" t="s">
        <v>81</v>
      </c>
      <c r="AV365" s="13" t="s">
        <v>79</v>
      </c>
      <c r="AW365" s="13" t="s">
        <v>33</v>
      </c>
      <c r="AX365" s="13" t="s">
        <v>71</v>
      </c>
      <c r="AY365" s="234" t="s">
        <v>129</v>
      </c>
    </row>
    <row r="366" s="14" customFormat="1">
      <c r="A366" s="14"/>
      <c r="B366" s="235"/>
      <c r="C366" s="236"/>
      <c r="D366" s="226" t="s">
        <v>141</v>
      </c>
      <c r="E366" s="237" t="s">
        <v>19</v>
      </c>
      <c r="F366" s="238" t="s">
        <v>392</v>
      </c>
      <c r="G366" s="236"/>
      <c r="H366" s="239">
        <v>2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141</v>
      </c>
      <c r="AU366" s="245" t="s">
        <v>81</v>
      </c>
      <c r="AV366" s="14" t="s">
        <v>81</v>
      </c>
      <c r="AW366" s="14" t="s">
        <v>33</v>
      </c>
      <c r="AX366" s="14" t="s">
        <v>71</v>
      </c>
      <c r="AY366" s="245" t="s">
        <v>129</v>
      </c>
    </row>
    <row r="367" s="15" customFormat="1">
      <c r="A367" s="15"/>
      <c r="B367" s="246"/>
      <c r="C367" s="247"/>
      <c r="D367" s="226" t="s">
        <v>141</v>
      </c>
      <c r="E367" s="248" t="s">
        <v>19</v>
      </c>
      <c r="F367" s="249" t="s">
        <v>144</v>
      </c>
      <c r="G367" s="247"/>
      <c r="H367" s="250">
        <v>2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141</v>
      </c>
      <c r="AU367" s="256" t="s">
        <v>81</v>
      </c>
      <c r="AV367" s="15" t="s">
        <v>137</v>
      </c>
      <c r="AW367" s="15" t="s">
        <v>33</v>
      </c>
      <c r="AX367" s="15" t="s">
        <v>79</v>
      </c>
      <c r="AY367" s="256" t="s">
        <v>129</v>
      </c>
    </row>
    <row r="368" s="2" customFormat="1" ht="16.5" customHeight="1">
      <c r="A368" s="40"/>
      <c r="B368" s="41"/>
      <c r="C368" s="257" t="s">
        <v>419</v>
      </c>
      <c r="D368" s="257" t="s">
        <v>319</v>
      </c>
      <c r="E368" s="258" t="s">
        <v>420</v>
      </c>
      <c r="F368" s="259" t="s">
        <v>421</v>
      </c>
      <c r="G368" s="260" t="s">
        <v>388</v>
      </c>
      <c r="H368" s="261">
        <v>2</v>
      </c>
      <c r="I368" s="262"/>
      <c r="J368" s="263">
        <f>ROUND(I368*H368,2)</f>
        <v>0</v>
      </c>
      <c r="K368" s="259" t="s">
        <v>136</v>
      </c>
      <c r="L368" s="264"/>
      <c r="M368" s="265" t="s">
        <v>19</v>
      </c>
      <c r="N368" s="266" t="s">
        <v>42</v>
      </c>
      <c r="O368" s="86"/>
      <c r="P368" s="215">
        <f>O368*H368</f>
        <v>0</v>
      </c>
      <c r="Q368" s="215">
        <v>0.0022000000000000001</v>
      </c>
      <c r="R368" s="215">
        <f>Q368*H368</f>
        <v>0.0044000000000000003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322</v>
      </c>
      <c r="AT368" s="217" t="s">
        <v>319</v>
      </c>
      <c r="AU368" s="217" t="s">
        <v>81</v>
      </c>
      <c r="AY368" s="19" t="s">
        <v>129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79</v>
      </c>
      <c r="BK368" s="218">
        <f>ROUND(I368*H368,2)</f>
        <v>0</v>
      </c>
      <c r="BL368" s="19" t="s">
        <v>256</v>
      </c>
      <c r="BM368" s="217" t="s">
        <v>422</v>
      </c>
    </row>
    <row r="369" s="13" customFormat="1">
      <c r="A369" s="13"/>
      <c r="B369" s="224"/>
      <c r="C369" s="225"/>
      <c r="D369" s="226" t="s">
        <v>141</v>
      </c>
      <c r="E369" s="227" t="s">
        <v>19</v>
      </c>
      <c r="F369" s="228" t="s">
        <v>178</v>
      </c>
      <c r="G369" s="225"/>
      <c r="H369" s="227" t="s">
        <v>19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141</v>
      </c>
      <c r="AU369" s="234" t="s">
        <v>81</v>
      </c>
      <c r="AV369" s="13" t="s">
        <v>79</v>
      </c>
      <c r="AW369" s="13" t="s">
        <v>33</v>
      </c>
      <c r="AX369" s="13" t="s">
        <v>71</v>
      </c>
      <c r="AY369" s="234" t="s">
        <v>129</v>
      </c>
    </row>
    <row r="370" s="13" customFormat="1">
      <c r="A370" s="13"/>
      <c r="B370" s="224"/>
      <c r="C370" s="225"/>
      <c r="D370" s="226" t="s">
        <v>141</v>
      </c>
      <c r="E370" s="227" t="s">
        <v>19</v>
      </c>
      <c r="F370" s="228" t="s">
        <v>391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141</v>
      </c>
      <c r="AU370" s="234" t="s">
        <v>81</v>
      </c>
      <c r="AV370" s="13" t="s">
        <v>79</v>
      </c>
      <c r="AW370" s="13" t="s">
        <v>33</v>
      </c>
      <c r="AX370" s="13" t="s">
        <v>71</v>
      </c>
      <c r="AY370" s="234" t="s">
        <v>129</v>
      </c>
    </row>
    <row r="371" s="14" customFormat="1">
      <c r="A371" s="14"/>
      <c r="B371" s="235"/>
      <c r="C371" s="236"/>
      <c r="D371" s="226" t="s">
        <v>141</v>
      </c>
      <c r="E371" s="237" t="s">
        <v>19</v>
      </c>
      <c r="F371" s="238" t="s">
        <v>392</v>
      </c>
      <c r="G371" s="236"/>
      <c r="H371" s="239">
        <v>2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141</v>
      </c>
      <c r="AU371" s="245" t="s">
        <v>81</v>
      </c>
      <c r="AV371" s="14" t="s">
        <v>81</v>
      </c>
      <c r="AW371" s="14" t="s">
        <v>33</v>
      </c>
      <c r="AX371" s="14" t="s">
        <v>71</v>
      </c>
      <c r="AY371" s="245" t="s">
        <v>129</v>
      </c>
    </row>
    <row r="372" s="15" customFormat="1">
      <c r="A372" s="15"/>
      <c r="B372" s="246"/>
      <c r="C372" s="247"/>
      <c r="D372" s="226" t="s">
        <v>141</v>
      </c>
      <c r="E372" s="248" t="s">
        <v>19</v>
      </c>
      <c r="F372" s="249" t="s">
        <v>144</v>
      </c>
      <c r="G372" s="247"/>
      <c r="H372" s="250">
        <v>2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141</v>
      </c>
      <c r="AU372" s="256" t="s">
        <v>81</v>
      </c>
      <c r="AV372" s="15" t="s">
        <v>137</v>
      </c>
      <c r="AW372" s="15" t="s">
        <v>33</v>
      </c>
      <c r="AX372" s="15" t="s">
        <v>79</v>
      </c>
      <c r="AY372" s="256" t="s">
        <v>129</v>
      </c>
    </row>
    <row r="373" s="2" customFormat="1" ht="24.15" customHeight="1">
      <c r="A373" s="40"/>
      <c r="B373" s="41"/>
      <c r="C373" s="206" t="s">
        <v>423</v>
      </c>
      <c r="D373" s="206" t="s">
        <v>132</v>
      </c>
      <c r="E373" s="207" t="s">
        <v>424</v>
      </c>
      <c r="F373" s="208" t="s">
        <v>425</v>
      </c>
      <c r="G373" s="209" t="s">
        <v>388</v>
      </c>
      <c r="H373" s="210">
        <v>2</v>
      </c>
      <c r="I373" s="211"/>
      <c r="J373" s="212">
        <f>ROUND(I373*H373,2)</f>
        <v>0</v>
      </c>
      <c r="K373" s="208" t="s">
        <v>136</v>
      </c>
      <c r="L373" s="46"/>
      <c r="M373" s="213" t="s">
        <v>19</v>
      </c>
      <c r="N373" s="214" t="s">
        <v>42</v>
      </c>
      <c r="O373" s="86"/>
      <c r="P373" s="215">
        <f>O373*H373</f>
        <v>0</v>
      </c>
      <c r="Q373" s="215">
        <v>0.00046999999999999999</v>
      </c>
      <c r="R373" s="215">
        <f>Q373*H373</f>
        <v>0.00093999999999999997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256</v>
      </c>
      <c r="AT373" s="217" t="s">
        <v>132</v>
      </c>
      <c r="AU373" s="217" t="s">
        <v>81</v>
      </c>
      <c r="AY373" s="19" t="s">
        <v>129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79</v>
      </c>
      <c r="BK373" s="218">
        <f>ROUND(I373*H373,2)</f>
        <v>0</v>
      </c>
      <c r="BL373" s="19" t="s">
        <v>256</v>
      </c>
      <c r="BM373" s="217" t="s">
        <v>426</v>
      </c>
    </row>
    <row r="374" s="2" customFormat="1">
      <c r="A374" s="40"/>
      <c r="B374" s="41"/>
      <c r="C374" s="42"/>
      <c r="D374" s="219" t="s">
        <v>139</v>
      </c>
      <c r="E374" s="42"/>
      <c r="F374" s="220" t="s">
        <v>427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139</v>
      </c>
      <c r="AU374" s="19" t="s">
        <v>81</v>
      </c>
    </row>
    <row r="375" s="13" customFormat="1">
      <c r="A375" s="13"/>
      <c r="B375" s="224"/>
      <c r="C375" s="225"/>
      <c r="D375" s="226" t="s">
        <v>141</v>
      </c>
      <c r="E375" s="227" t="s">
        <v>19</v>
      </c>
      <c r="F375" s="228" t="s">
        <v>178</v>
      </c>
      <c r="G375" s="225"/>
      <c r="H375" s="227" t="s">
        <v>19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141</v>
      </c>
      <c r="AU375" s="234" t="s">
        <v>81</v>
      </c>
      <c r="AV375" s="13" t="s">
        <v>79</v>
      </c>
      <c r="AW375" s="13" t="s">
        <v>33</v>
      </c>
      <c r="AX375" s="13" t="s">
        <v>71</v>
      </c>
      <c r="AY375" s="234" t="s">
        <v>129</v>
      </c>
    </row>
    <row r="376" s="13" customFormat="1">
      <c r="A376" s="13"/>
      <c r="B376" s="224"/>
      <c r="C376" s="225"/>
      <c r="D376" s="226" t="s">
        <v>141</v>
      </c>
      <c r="E376" s="227" t="s">
        <v>19</v>
      </c>
      <c r="F376" s="228" t="s">
        <v>391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141</v>
      </c>
      <c r="AU376" s="234" t="s">
        <v>81</v>
      </c>
      <c r="AV376" s="13" t="s">
        <v>79</v>
      </c>
      <c r="AW376" s="13" t="s">
        <v>33</v>
      </c>
      <c r="AX376" s="13" t="s">
        <v>71</v>
      </c>
      <c r="AY376" s="234" t="s">
        <v>129</v>
      </c>
    </row>
    <row r="377" s="14" customFormat="1">
      <c r="A377" s="14"/>
      <c r="B377" s="235"/>
      <c r="C377" s="236"/>
      <c r="D377" s="226" t="s">
        <v>141</v>
      </c>
      <c r="E377" s="237" t="s">
        <v>19</v>
      </c>
      <c r="F377" s="238" t="s">
        <v>392</v>
      </c>
      <c r="G377" s="236"/>
      <c r="H377" s="239">
        <v>2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141</v>
      </c>
      <c r="AU377" s="245" t="s">
        <v>81</v>
      </c>
      <c r="AV377" s="14" t="s">
        <v>81</v>
      </c>
      <c r="AW377" s="14" t="s">
        <v>33</v>
      </c>
      <c r="AX377" s="14" t="s">
        <v>71</v>
      </c>
      <c r="AY377" s="245" t="s">
        <v>129</v>
      </c>
    </row>
    <row r="378" s="15" customFormat="1">
      <c r="A378" s="15"/>
      <c r="B378" s="246"/>
      <c r="C378" s="247"/>
      <c r="D378" s="226" t="s">
        <v>141</v>
      </c>
      <c r="E378" s="248" t="s">
        <v>19</v>
      </c>
      <c r="F378" s="249" t="s">
        <v>144</v>
      </c>
      <c r="G378" s="247"/>
      <c r="H378" s="250">
        <v>2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141</v>
      </c>
      <c r="AU378" s="256" t="s">
        <v>81</v>
      </c>
      <c r="AV378" s="15" t="s">
        <v>137</v>
      </c>
      <c r="AW378" s="15" t="s">
        <v>33</v>
      </c>
      <c r="AX378" s="15" t="s">
        <v>79</v>
      </c>
      <c r="AY378" s="256" t="s">
        <v>129</v>
      </c>
    </row>
    <row r="379" s="2" customFormat="1" ht="21.75" customHeight="1">
      <c r="A379" s="40"/>
      <c r="B379" s="41"/>
      <c r="C379" s="257" t="s">
        <v>428</v>
      </c>
      <c r="D379" s="257" t="s">
        <v>319</v>
      </c>
      <c r="E379" s="258" t="s">
        <v>429</v>
      </c>
      <c r="F379" s="259" t="s">
        <v>430</v>
      </c>
      <c r="G379" s="260" t="s">
        <v>388</v>
      </c>
      <c r="H379" s="261">
        <v>2</v>
      </c>
      <c r="I379" s="262"/>
      <c r="J379" s="263">
        <f>ROUND(I379*H379,2)</f>
        <v>0</v>
      </c>
      <c r="K379" s="259" t="s">
        <v>136</v>
      </c>
      <c r="L379" s="264"/>
      <c r="M379" s="265" t="s">
        <v>19</v>
      </c>
      <c r="N379" s="266" t="s">
        <v>42</v>
      </c>
      <c r="O379" s="86"/>
      <c r="P379" s="215">
        <f>O379*H379</f>
        <v>0</v>
      </c>
      <c r="Q379" s="215">
        <v>0.016</v>
      </c>
      <c r="R379" s="215">
        <f>Q379*H379</f>
        <v>0.032000000000000001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322</v>
      </c>
      <c r="AT379" s="217" t="s">
        <v>319</v>
      </c>
      <c r="AU379" s="217" t="s">
        <v>81</v>
      </c>
      <c r="AY379" s="19" t="s">
        <v>129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79</v>
      </c>
      <c r="BK379" s="218">
        <f>ROUND(I379*H379,2)</f>
        <v>0</v>
      </c>
      <c r="BL379" s="19" t="s">
        <v>256</v>
      </c>
      <c r="BM379" s="217" t="s">
        <v>431</v>
      </c>
    </row>
    <row r="380" s="13" customFormat="1">
      <c r="A380" s="13"/>
      <c r="B380" s="224"/>
      <c r="C380" s="225"/>
      <c r="D380" s="226" t="s">
        <v>141</v>
      </c>
      <c r="E380" s="227" t="s">
        <v>19</v>
      </c>
      <c r="F380" s="228" t="s">
        <v>178</v>
      </c>
      <c r="G380" s="225"/>
      <c r="H380" s="227" t="s">
        <v>19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141</v>
      </c>
      <c r="AU380" s="234" t="s">
        <v>81</v>
      </c>
      <c r="AV380" s="13" t="s">
        <v>79</v>
      </c>
      <c r="AW380" s="13" t="s">
        <v>33</v>
      </c>
      <c r="AX380" s="13" t="s">
        <v>71</v>
      </c>
      <c r="AY380" s="234" t="s">
        <v>129</v>
      </c>
    </row>
    <row r="381" s="13" customFormat="1">
      <c r="A381" s="13"/>
      <c r="B381" s="224"/>
      <c r="C381" s="225"/>
      <c r="D381" s="226" t="s">
        <v>141</v>
      </c>
      <c r="E381" s="227" t="s">
        <v>19</v>
      </c>
      <c r="F381" s="228" t="s">
        <v>391</v>
      </c>
      <c r="G381" s="225"/>
      <c r="H381" s="227" t="s">
        <v>19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141</v>
      </c>
      <c r="AU381" s="234" t="s">
        <v>81</v>
      </c>
      <c r="AV381" s="13" t="s">
        <v>79</v>
      </c>
      <c r="AW381" s="13" t="s">
        <v>33</v>
      </c>
      <c r="AX381" s="13" t="s">
        <v>71</v>
      </c>
      <c r="AY381" s="234" t="s">
        <v>129</v>
      </c>
    </row>
    <row r="382" s="14" customFormat="1">
      <c r="A382" s="14"/>
      <c r="B382" s="235"/>
      <c r="C382" s="236"/>
      <c r="D382" s="226" t="s">
        <v>141</v>
      </c>
      <c r="E382" s="237" t="s">
        <v>19</v>
      </c>
      <c r="F382" s="238" t="s">
        <v>392</v>
      </c>
      <c r="G382" s="236"/>
      <c r="H382" s="239">
        <v>2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141</v>
      </c>
      <c r="AU382" s="245" t="s">
        <v>81</v>
      </c>
      <c r="AV382" s="14" t="s">
        <v>81</v>
      </c>
      <c r="AW382" s="14" t="s">
        <v>33</v>
      </c>
      <c r="AX382" s="14" t="s">
        <v>71</v>
      </c>
      <c r="AY382" s="245" t="s">
        <v>129</v>
      </c>
    </row>
    <row r="383" s="15" customFormat="1">
      <c r="A383" s="15"/>
      <c r="B383" s="246"/>
      <c r="C383" s="247"/>
      <c r="D383" s="226" t="s">
        <v>141</v>
      </c>
      <c r="E383" s="248" t="s">
        <v>19</v>
      </c>
      <c r="F383" s="249" t="s">
        <v>144</v>
      </c>
      <c r="G383" s="247"/>
      <c r="H383" s="250">
        <v>2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141</v>
      </c>
      <c r="AU383" s="256" t="s">
        <v>81</v>
      </c>
      <c r="AV383" s="15" t="s">
        <v>137</v>
      </c>
      <c r="AW383" s="15" t="s">
        <v>33</v>
      </c>
      <c r="AX383" s="15" t="s">
        <v>79</v>
      </c>
      <c r="AY383" s="256" t="s">
        <v>129</v>
      </c>
    </row>
    <row r="384" s="2" customFormat="1" ht="24.15" customHeight="1">
      <c r="A384" s="40"/>
      <c r="B384" s="41"/>
      <c r="C384" s="206" t="s">
        <v>432</v>
      </c>
      <c r="D384" s="206" t="s">
        <v>132</v>
      </c>
      <c r="E384" s="207" t="s">
        <v>433</v>
      </c>
      <c r="F384" s="208" t="s">
        <v>434</v>
      </c>
      <c r="G384" s="209" t="s">
        <v>388</v>
      </c>
      <c r="H384" s="210">
        <v>1</v>
      </c>
      <c r="I384" s="211"/>
      <c r="J384" s="212">
        <f>ROUND(I384*H384,2)</f>
        <v>0</v>
      </c>
      <c r="K384" s="208" t="s">
        <v>136</v>
      </c>
      <c r="L384" s="46"/>
      <c r="M384" s="213" t="s">
        <v>19</v>
      </c>
      <c r="N384" s="214" t="s">
        <v>42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256</v>
      </c>
      <c r="AT384" s="217" t="s">
        <v>132</v>
      </c>
      <c r="AU384" s="217" t="s">
        <v>81</v>
      </c>
      <c r="AY384" s="19" t="s">
        <v>129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79</v>
      </c>
      <c r="BK384" s="218">
        <f>ROUND(I384*H384,2)</f>
        <v>0</v>
      </c>
      <c r="BL384" s="19" t="s">
        <v>256</v>
      </c>
      <c r="BM384" s="217" t="s">
        <v>435</v>
      </c>
    </row>
    <row r="385" s="2" customFormat="1">
      <c r="A385" s="40"/>
      <c r="B385" s="41"/>
      <c r="C385" s="42"/>
      <c r="D385" s="219" t="s">
        <v>139</v>
      </c>
      <c r="E385" s="42"/>
      <c r="F385" s="220" t="s">
        <v>436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139</v>
      </c>
      <c r="AU385" s="19" t="s">
        <v>81</v>
      </c>
    </row>
    <row r="386" s="13" customFormat="1">
      <c r="A386" s="13"/>
      <c r="B386" s="224"/>
      <c r="C386" s="225"/>
      <c r="D386" s="226" t="s">
        <v>141</v>
      </c>
      <c r="E386" s="227" t="s">
        <v>19</v>
      </c>
      <c r="F386" s="228" t="s">
        <v>437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141</v>
      </c>
      <c r="AU386" s="234" t="s">
        <v>81</v>
      </c>
      <c r="AV386" s="13" t="s">
        <v>79</v>
      </c>
      <c r="AW386" s="13" t="s">
        <v>33</v>
      </c>
      <c r="AX386" s="13" t="s">
        <v>71</v>
      </c>
      <c r="AY386" s="234" t="s">
        <v>129</v>
      </c>
    </row>
    <row r="387" s="14" customFormat="1">
      <c r="A387" s="14"/>
      <c r="B387" s="235"/>
      <c r="C387" s="236"/>
      <c r="D387" s="226" t="s">
        <v>141</v>
      </c>
      <c r="E387" s="237" t="s">
        <v>19</v>
      </c>
      <c r="F387" s="238" t="s">
        <v>79</v>
      </c>
      <c r="G387" s="236"/>
      <c r="H387" s="239">
        <v>1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141</v>
      </c>
      <c r="AU387" s="245" t="s">
        <v>81</v>
      </c>
      <c r="AV387" s="14" t="s">
        <v>81</v>
      </c>
      <c r="AW387" s="14" t="s">
        <v>33</v>
      </c>
      <c r="AX387" s="14" t="s">
        <v>71</v>
      </c>
      <c r="AY387" s="245" t="s">
        <v>129</v>
      </c>
    </row>
    <row r="388" s="15" customFormat="1">
      <c r="A388" s="15"/>
      <c r="B388" s="246"/>
      <c r="C388" s="247"/>
      <c r="D388" s="226" t="s">
        <v>141</v>
      </c>
      <c r="E388" s="248" t="s">
        <v>19</v>
      </c>
      <c r="F388" s="249" t="s">
        <v>144</v>
      </c>
      <c r="G388" s="247"/>
      <c r="H388" s="250">
        <v>1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141</v>
      </c>
      <c r="AU388" s="256" t="s">
        <v>81</v>
      </c>
      <c r="AV388" s="15" t="s">
        <v>137</v>
      </c>
      <c r="AW388" s="15" t="s">
        <v>33</v>
      </c>
      <c r="AX388" s="15" t="s">
        <v>79</v>
      </c>
      <c r="AY388" s="256" t="s">
        <v>129</v>
      </c>
    </row>
    <row r="389" s="2" customFormat="1" ht="16.5" customHeight="1">
      <c r="A389" s="40"/>
      <c r="B389" s="41"/>
      <c r="C389" s="257" t="s">
        <v>438</v>
      </c>
      <c r="D389" s="257" t="s">
        <v>319</v>
      </c>
      <c r="E389" s="258" t="s">
        <v>439</v>
      </c>
      <c r="F389" s="259" t="s">
        <v>440</v>
      </c>
      <c r="G389" s="260" t="s">
        <v>313</v>
      </c>
      <c r="H389" s="261">
        <v>4.4000000000000004</v>
      </c>
      <c r="I389" s="262"/>
      <c r="J389" s="263">
        <f>ROUND(I389*H389,2)</f>
        <v>0</v>
      </c>
      <c r="K389" s="259" t="s">
        <v>136</v>
      </c>
      <c r="L389" s="264"/>
      <c r="M389" s="265" t="s">
        <v>19</v>
      </c>
      <c r="N389" s="266" t="s">
        <v>42</v>
      </c>
      <c r="O389" s="86"/>
      <c r="P389" s="215">
        <f>O389*H389</f>
        <v>0</v>
      </c>
      <c r="Q389" s="215">
        <v>0.0030000000000000001</v>
      </c>
      <c r="R389" s="215">
        <f>Q389*H389</f>
        <v>0.013200000000000002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322</v>
      </c>
      <c r="AT389" s="217" t="s">
        <v>319</v>
      </c>
      <c r="AU389" s="217" t="s">
        <v>81</v>
      </c>
      <c r="AY389" s="19" t="s">
        <v>129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79</v>
      </c>
      <c r="BK389" s="218">
        <f>ROUND(I389*H389,2)</f>
        <v>0</v>
      </c>
      <c r="BL389" s="19" t="s">
        <v>256</v>
      </c>
      <c r="BM389" s="217" t="s">
        <v>441</v>
      </c>
    </row>
    <row r="390" s="13" customFormat="1">
      <c r="A390" s="13"/>
      <c r="B390" s="224"/>
      <c r="C390" s="225"/>
      <c r="D390" s="226" t="s">
        <v>141</v>
      </c>
      <c r="E390" s="227" t="s">
        <v>19</v>
      </c>
      <c r="F390" s="228" t="s">
        <v>437</v>
      </c>
      <c r="G390" s="225"/>
      <c r="H390" s="227" t="s">
        <v>19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141</v>
      </c>
      <c r="AU390" s="234" t="s">
        <v>81</v>
      </c>
      <c r="AV390" s="13" t="s">
        <v>79</v>
      </c>
      <c r="AW390" s="13" t="s">
        <v>33</v>
      </c>
      <c r="AX390" s="13" t="s">
        <v>71</v>
      </c>
      <c r="AY390" s="234" t="s">
        <v>129</v>
      </c>
    </row>
    <row r="391" s="14" customFormat="1">
      <c r="A391" s="14"/>
      <c r="B391" s="235"/>
      <c r="C391" s="236"/>
      <c r="D391" s="226" t="s">
        <v>141</v>
      </c>
      <c r="E391" s="237" t="s">
        <v>19</v>
      </c>
      <c r="F391" s="238" t="s">
        <v>317</v>
      </c>
      <c r="G391" s="236"/>
      <c r="H391" s="239">
        <v>4.4000000000000004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141</v>
      </c>
      <c r="AU391" s="245" t="s">
        <v>81</v>
      </c>
      <c r="AV391" s="14" t="s">
        <v>81</v>
      </c>
      <c r="AW391" s="14" t="s">
        <v>33</v>
      </c>
      <c r="AX391" s="14" t="s">
        <v>71</v>
      </c>
      <c r="AY391" s="245" t="s">
        <v>129</v>
      </c>
    </row>
    <row r="392" s="15" customFormat="1">
      <c r="A392" s="15"/>
      <c r="B392" s="246"/>
      <c r="C392" s="247"/>
      <c r="D392" s="226" t="s">
        <v>141</v>
      </c>
      <c r="E392" s="248" t="s">
        <v>19</v>
      </c>
      <c r="F392" s="249" t="s">
        <v>144</v>
      </c>
      <c r="G392" s="247"/>
      <c r="H392" s="250">
        <v>4.4000000000000004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141</v>
      </c>
      <c r="AU392" s="256" t="s">
        <v>81</v>
      </c>
      <c r="AV392" s="15" t="s">
        <v>137</v>
      </c>
      <c r="AW392" s="15" t="s">
        <v>33</v>
      </c>
      <c r="AX392" s="15" t="s">
        <v>79</v>
      </c>
      <c r="AY392" s="256" t="s">
        <v>129</v>
      </c>
    </row>
    <row r="393" s="2" customFormat="1" ht="16.5" customHeight="1">
      <c r="A393" s="40"/>
      <c r="B393" s="41"/>
      <c r="C393" s="206" t="s">
        <v>442</v>
      </c>
      <c r="D393" s="206" t="s">
        <v>132</v>
      </c>
      <c r="E393" s="207" t="s">
        <v>443</v>
      </c>
      <c r="F393" s="208" t="s">
        <v>444</v>
      </c>
      <c r="G393" s="209" t="s">
        <v>388</v>
      </c>
      <c r="H393" s="210">
        <v>2</v>
      </c>
      <c r="I393" s="211"/>
      <c r="J393" s="212">
        <f>ROUND(I393*H393,2)</f>
        <v>0</v>
      </c>
      <c r="K393" s="208" t="s">
        <v>136</v>
      </c>
      <c r="L393" s="46"/>
      <c r="M393" s="213" t="s">
        <v>19</v>
      </c>
      <c r="N393" s="214" t="s">
        <v>42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0.1104</v>
      </c>
      <c r="T393" s="216">
        <f>S393*H393</f>
        <v>0.2208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256</v>
      </c>
      <c r="AT393" s="217" t="s">
        <v>132</v>
      </c>
      <c r="AU393" s="217" t="s">
        <v>81</v>
      </c>
      <c r="AY393" s="19" t="s">
        <v>129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79</v>
      </c>
      <c r="BK393" s="218">
        <f>ROUND(I393*H393,2)</f>
        <v>0</v>
      </c>
      <c r="BL393" s="19" t="s">
        <v>256</v>
      </c>
      <c r="BM393" s="217" t="s">
        <v>445</v>
      </c>
    </row>
    <row r="394" s="2" customFormat="1">
      <c r="A394" s="40"/>
      <c r="B394" s="41"/>
      <c r="C394" s="42"/>
      <c r="D394" s="219" t="s">
        <v>139</v>
      </c>
      <c r="E394" s="42"/>
      <c r="F394" s="220" t="s">
        <v>446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139</v>
      </c>
      <c r="AU394" s="19" t="s">
        <v>81</v>
      </c>
    </row>
    <row r="395" s="14" customFormat="1">
      <c r="A395" s="14"/>
      <c r="B395" s="235"/>
      <c r="C395" s="236"/>
      <c r="D395" s="226" t="s">
        <v>141</v>
      </c>
      <c r="E395" s="237" t="s">
        <v>19</v>
      </c>
      <c r="F395" s="238" t="s">
        <v>392</v>
      </c>
      <c r="G395" s="236"/>
      <c r="H395" s="239">
        <v>2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141</v>
      </c>
      <c r="AU395" s="245" t="s">
        <v>81</v>
      </c>
      <c r="AV395" s="14" t="s">
        <v>81</v>
      </c>
      <c r="AW395" s="14" t="s">
        <v>33</v>
      </c>
      <c r="AX395" s="14" t="s">
        <v>71</v>
      </c>
      <c r="AY395" s="245" t="s">
        <v>129</v>
      </c>
    </row>
    <row r="396" s="15" customFormat="1">
      <c r="A396" s="15"/>
      <c r="B396" s="246"/>
      <c r="C396" s="247"/>
      <c r="D396" s="226" t="s">
        <v>141</v>
      </c>
      <c r="E396" s="248" t="s">
        <v>19</v>
      </c>
      <c r="F396" s="249" t="s">
        <v>144</v>
      </c>
      <c r="G396" s="247"/>
      <c r="H396" s="250">
        <v>2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141</v>
      </c>
      <c r="AU396" s="256" t="s">
        <v>81</v>
      </c>
      <c r="AV396" s="15" t="s">
        <v>137</v>
      </c>
      <c r="AW396" s="15" t="s">
        <v>33</v>
      </c>
      <c r="AX396" s="15" t="s">
        <v>79</v>
      </c>
      <c r="AY396" s="256" t="s">
        <v>129</v>
      </c>
    </row>
    <row r="397" s="2" customFormat="1" ht="24.15" customHeight="1">
      <c r="A397" s="40"/>
      <c r="B397" s="41"/>
      <c r="C397" s="206" t="s">
        <v>447</v>
      </c>
      <c r="D397" s="206" t="s">
        <v>132</v>
      </c>
      <c r="E397" s="207" t="s">
        <v>448</v>
      </c>
      <c r="F397" s="208" t="s">
        <v>449</v>
      </c>
      <c r="G397" s="209" t="s">
        <v>368</v>
      </c>
      <c r="H397" s="267"/>
      <c r="I397" s="211"/>
      <c r="J397" s="212">
        <f>ROUND(I397*H397,2)</f>
        <v>0</v>
      </c>
      <c r="K397" s="208" t="s">
        <v>136</v>
      </c>
      <c r="L397" s="46"/>
      <c r="M397" s="213" t="s">
        <v>19</v>
      </c>
      <c r="N397" s="214" t="s">
        <v>42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256</v>
      </c>
      <c r="AT397" s="217" t="s">
        <v>132</v>
      </c>
      <c r="AU397" s="217" t="s">
        <v>81</v>
      </c>
      <c r="AY397" s="19" t="s">
        <v>129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79</v>
      </c>
      <c r="BK397" s="218">
        <f>ROUND(I397*H397,2)</f>
        <v>0</v>
      </c>
      <c r="BL397" s="19" t="s">
        <v>256</v>
      </c>
      <c r="BM397" s="217" t="s">
        <v>450</v>
      </c>
    </row>
    <row r="398" s="2" customFormat="1">
      <c r="A398" s="40"/>
      <c r="B398" s="41"/>
      <c r="C398" s="42"/>
      <c r="D398" s="219" t="s">
        <v>139</v>
      </c>
      <c r="E398" s="42"/>
      <c r="F398" s="220" t="s">
        <v>451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139</v>
      </c>
      <c r="AU398" s="19" t="s">
        <v>81</v>
      </c>
    </row>
    <row r="399" s="12" customFormat="1" ht="22.8" customHeight="1">
      <c r="A399" s="12"/>
      <c r="B399" s="190"/>
      <c r="C399" s="191"/>
      <c r="D399" s="192" t="s">
        <v>70</v>
      </c>
      <c r="E399" s="204" t="s">
        <v>452</v>
      </c>
      <c r="F399" s="204" t="s">
        <v>453</v>
      </c>
      <c r="G399" s="191"/>
      <c r="H399" s="191"/>
      <c r="I399" s="194"/>
      <c r="J399" s="205">
        <f>BK399</f>
        <v>0</v>
      </c>
      <c r="K399" s="191"/>
      <c r="L399" s="196"/>
      <c r="M399" s="197"/>
      <c r="N399" s="198"/>
      <c r="O399" s="198"/>
      <c r="P399" s="199">
        <f>SUM(P400:P404)</f>
        <v>0</v>
      </c>
      <c r="Q399" s="198"/>
      <c r="R399" s="199">
        <f>SUM(R400:R404)</f>
        <v>0</v>
      </c>
      <c r="S399" s="198"/>
      <c r="T399" s="200">
        <f>SUM(T400:T404)</f>
        <v>0.162027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1" t="s">
        <v>81</v>
      </c>
      <c r="AT399" s="202" t="s">
        <v>70</v>
      </c>
      <c r="AU399" s="202" t="s">
        <v>79</v>
      </c>
      <c r="AY399" s="201" t="s">
        <v>129</v>
      </c>
      <c r="BK399" s="203">
        <f>SUM(BK400:BK404)</f>
        <v>0</v>
      </c>
    </row>
    <row r="400" s="2" customFormat="1" ht="16.5" customHeight="1">
      <c r="A400" s="40"/>
      <c r="B400" s="41"/>
      <c r="C400" s="206" t="s">
        <v>454</v>
      </c>
      <c r="D400" s="206" t="s">
        <v>132</v>
      </c>
      <c r="E400" s="207" t="s">
        <v>455</v>
      </c>
      <c r="F400" s="208" t="s">
        <v>456</v>
      </c>
      <c r="G400" s="209" t="s">
        <v>135</v>
      </c>
      <c r="H400" s="210">
        <v>15.885</v>
      </c>
      <c r="I400" s="211"/>
      <c r="J400" s="212">
        <f>ROUND(I400*H400,2)</f>
        <v>0</v>
      </c>
      <c r="K400" s="208" t="s">
        <v>457</v>
      </c>
      <c r="L400" s="46"/>
      <c r="M400" s="213" t="s">
        <v>19</v>
      </c>
      <c r="N400" s="214" t="s">
        <v>42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0.010200000000000001</v>
      </c>
      <c r="T400" s="216">
        <f>S400*H400</f>
        <v>0.162027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256</v>
      </c>
      <c r="AT400" s="217" t="s">
        <v>132</v>
      </c>
      <c r="AU400" s="217" t="s">
        <v>81</v>
      </c>
      <c r="AY400" s="19" t="s">
        <v>129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79</v>
      </c>
      <c r="BK400" s="218">
        <f>ROUND(I400*H400,2)</f>
        <v>0</v>
      </c>
      <c r="BL400" s="19" t="s">
        <v>256</v>
      </c>
      <c r="BM400" s="217" t="s">
        <v>458</v>
      </c>
    </row>
    <row r="401" s="13" customFormat="1">
      <c r="A401" s="13"/>
      <c r="B401" s="224"/>
      <c r="C401" s="225"/>
      <c r="D401" s="226" t="s">
        <v>141</v>
      </c>
      <c r="E401" s="227" t="s">
        <v>19</v>
      </c>
      <c r="F401" s="228" t="s">
        <v>254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141</v>
      </c>
      <c r="AU401" s="234" t="s">
        <v>81</v>
      </c>
      <c r="AV401" s="13" t="s">
        <v>79</v>
      </c>
      <c r="AW401" s="13" t="s">
        <v>33</v>
      </c>
      <c r="AX401" s="13" t="s">
        <v>71</v>
      </c>
      <c r="AY401" s="234" t="s">
        <v>129</v>
      </c>
    </row>
    <row r="402" s="14" customFormat="1">
      <c r="A402" s="14"/>
      <c r="B402" s="235"/>
      <c r="C402" s="236"/>
      <c r="D402" s="226" t="s">
        <v>141</v>
      </c>
      <c r="E402" s="237" t="s">
        <v>19</v>
      </c>
      <c r="F402" s="238" t="s">
        <v>378</v>
      </c>
      <c r="G402" s="236"/>
      <c r="H402" s="239">
        <v>9.3889999999999993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141</v>
      </c>
      <c r="AU402" s="245" t="s">
        <v>81</v>
      </c>
      <c r="AV402" s="14" t="s">
        <v>81</v>
      </c>
      <c r="AW402" s="14" t="s">
        <v>33</v>
      </c>
      <c r="AX402" s="14" t="s">
        <v>71</v>
      </c>
      <c r="AY402" s="245" t="s">
        <v>129</v>
      </c>
    </row>
    <row r="403" s="14" customFormat="1">
      <c r="A403" s="14"/>
      <c r="B403" s="235"/>
      <c r="C403" s="236"/>
      <c r="D403" s="226" t="s">
        <v>141</v>
      </c>
      <c r="E403" s="237" t="s">
        <v>19</v>
      </c>
      <c r="F403" s="238" t="s">
        <v>384</v>
      </c>
      <c r="G403" s="236"/>
      <c r="H403" s="239">
        <v>6.4960000000000004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141</v>
      </c>
      <c r="AU403" s="245" t="s">
        <v>81</v>
      </c>
      <c r="AV403" s="14" t="s">
        <v>81</v>
      </c>
      <c r="AW403" s="14" t="s">
        <v>33</v>
      </c>
      <c r="AX403" s="14" t="s">
        <v>71</v>
      </c>
      <c r="AY403" s="245" t="s">
        <v>129</v>
      </c>
    </row>
    <row r="404" s="15" customFormat="1">
      <c r="A404" s="15"/>
      <c r="B404" s="246"/>
      <c r="C404" s="247"/>
      <c r="D404" s="226" t="s">
        <v>141</v>
      </c>
      <c r="E404" s="248" t="s">
        <v>19</v>
      </c>
      <c r="F404" s="249" t="s">
        <v>144</v>
      </c>
      <c r="G404" s="247"/>
      <c r="H404" s="250">
        <v>15.885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141</v>
      </c>
      <c r="AU404" s="256" t="s">
        <v>81</v>
      </c>
      <c r="AV404" s="15" t="s">
        <v>137</v>
      </c>
      <c r="AW404" s="15" t="s">
        <v>33</v>
      </c>
      <c r="AX404" s="15" t="s">
        <v>79</v>
      </c>
      <c r="AY404" s="256" t="s">
        <v>129</v>
      </c>
    </row>
    <row r="405" s="12" customFormat="1" ht="22.8" customHeight="1">
      <c r="A405" s="12"/>
      <c r="B405" s="190"/>
      <c r="C405" s="191"/>
      <c r="D405" s="192" t="s">
        <v>70</v>
      </c>
      <c r="E405" s="204" t="s">
        <v>459</v>
      </c>
      <c r="F405" s="204" t="s">
        <v>460</v>
      </c>
      <c r="G405" s="191"/>
      <c r="H405" s="191"/>
      <c r="I405" s="194"/>
      <c r="J405" s="205">
        <f>BK405</f>
        <v>0</v>
      </c>
      <c r="K405" s="191"/>
      <c r="L405" s="196"/>
      <c r="M405" s="197"/>
      <c r="N405" s="198"/>
      <c r="O405" s="198"/>
      <c r="P405" s="199">
        <f>SUM(P406:P490)</f>
        <v>0</v>
      </c>
      <c r="Q405" s="198"/>
      <c r="R405" s="199">
        <f>SUM(R406:R490)</f>
        <v>0.85536908</v>
      </c>
      <c r="S405" s="198"/>
      <c r="T405" s="200">
        <f>SUM(T406:T490)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1" t="s">
        <v>81</v>
      </c>
      <c r="AT405" s="202" t="s">
        <v>70</v>
      </c>
      <c r="AU405" s="202" t="s">
        <v>79</v>
      </c>
      <c r="AY405" s="201" t="s">
        <v>129</v>
      </c>
      <c r="BK405" s="203">
        <f>SUM(BK406:BK490)</f>
        <v>0</v>
      </c>
    </row>
    <row r="406" s="2" customFormat="1" ht="16.5" customHeight="1">
      <c r="A406" s="40"/>
      <c r="B406" s="41"/>
      <c r="C406" s="206" t="s">
        <v>461</v>
      </c>
      <c r="D406" s="206" t="s">
        <v>132</v>
      </c>
      <c r="E406" s="207" t="s">
        <v>462</v>
      </c>
      <c r="F406" s="208" t="s">
        <v>463</v>
      </c>
      <c r="G406" s="209" t="s">
        <v>135</v>
      </c>
      <c r="H406" s="210">
        <v>21.852</v>
      </c>
      <c r="I406" s="211"/>
      <c r="J406" s="212">
        <f>ROUND(I406*H406,2)</f>
        <v>0</v>
      </c>
      <c r="K406" s="208" t="s">
        <v>136</v>
      </c>
      <c r="L406" s="46"/>
      <c r="M406" s="213" t="s">
        <v>19</v>
      </c>
      <c r="N406" s="214" t="s">
        <v>42</v>
      </c>
      <c r="O406" s="86"/>
      <c r="P406" s="215">
        <f>O406*H406</f>
        <v>0</v>
      </c>
      <c r="Q406" s="215">
        <v>0.00029999999999999997</v>
      </c>
      <c r="R406" s="215">
        <f>Q406*H406</f>
        <v>0.0065555999999999991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256</v>
      </c>
      <c r="AT406" s="217" t="s">
        <v>132</v>
      </c>
      <c r="AU406" s="217" t="s">
        <v>81</v>
      </c>
      <c r="AY406" s="19" t="s">
        <v>129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79</v>
      </c>
      <c r="BK406" s="218">
        <f>ROUND(I406*H406,2)</f>
        <v>0</v>
      </c>
      <c r="BL406" s="19" t="s">
        <v>256</v>
      </c>
      <c r="BM406" s="217" t="s">
        <v>464</v>
      </c>
    </row>
    <row r="407" s="2" customFormat="1">
      <c r="A407" s="40"/>
      <c r="B407" s="41"/>
      <c r="C407" s="42"/>
      <c r="D407" s="219" t="s">
        <v>139</v>
      </c>
      <c r="E407" s="42"/>
      <c r="F407" s="220" t="s">
        <v>465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139</v>
      </c>
      <c r="AU407" s="19" t="s">
        <v>81</v>
      </c>
    </row>
    <row r="408" s="13" customFormat="1">
      <c r="A408" s="13"/>
      <c r="B408" s="224"/>
      <c r="C408" s="225"/>
      <c r="D408" s="226" t="s">
        <v>141</v>
      </c>
      <c r="E408" s="227" t="s">
        <v>19</v>
      </c>
      <c r="F408" s="228" t="s">
        <v>178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141</v>
      </c>
      <c r="AU408" s="234" t="s">
        <v>81</v>
      </c>
      <c r="AV408" s="13" t="s">
        <v>79</v>
      </c>
      <c r="AW408" s="13" t="s">
        <v>33</v>
      </c>
      <c r="AX408" s="13" t="s">
        <v>71</v>
      </c>
      <c r="AY408" s="234" t="s">
        <v>129</v>
      </c>
    </row>
    <row r="409" s="14" customFormat="1">
      <c r="A409" s="14"/>
      <c r="B409" s="235"/>
      <c r="C409" s="236"/>
      <c r="D409" s="226" t="s">
        <v>141</v>
      </c>
      <c r="E409" s="237" t="s">
        <v>19</v>
      </c>
      <c r="F409" s="238" t="s">
        <v>238</v>
      </c>
      <c r="G409" s="236"/>
      <c r="H409" s="239">
        <v>8.1600000000000001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141</v>
      </c>
      <c r="AU409" s="245" t="s">
        <v>81</v>
      </c>
      <c r="AV409" s="14" t="s">
        <v>81</v>
      </c>
      <c r="AW409" s="14" t="s">
        <v>33</v>
      </c>
      <c r="AX409" s="14" t="s">
        <v>71</v>
      </c>
      <c r="AY409" s="245" t="s">
        <v>129</v>
      </c>
    </row>
    <row r="410" s="14" customFormat="1">
      <c r="A410" s="14"/>
      <c r="B410" s="235"/>
      <c r="C410" s="236"/>
      <c r="D410" s="226" t="s">
        <v>141</v>
      </c>
      <c r="E410" s="237" t="s">
        <v>19</v>
      </c>
      <c r="F410" s="238" t="s">
        <v>239</v>
      </c>
      <c r="G410" s="236"/>
      <c r="H410" s="239">
        <v>7.3440000000000003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141</v>
      </c>
      <c r="AU410" s="245" t="s">
        <v>81</v>
      </c>
      <c r="AV410" s="14" t="s">
        <v>81</v>
      </c>
      <c r="AW410" s="14" t="s">
        <v>33</v>
      </c>
      <c r="AX410" s="14" t="s">
        <v>71</v>
      </c>
      <c r="AY410" s="245" t="s">
        <v>129</v>
      </c>
    </row>
    <row r="411" s="14" customFormat="1">
      <c r="A411" s="14"/>
      <c r="B411" s="235"/>
      <c r="C411" s="236"/>
      <c r="D411" s="226" t="s">
        <v>141</v>
      </c>
      <c r="E411" s="237" t="s">
        <v>19</v>
      </c>
      <c r="F411" s="238" t="s">
        <v>240</v>
      </c>
      <c r="G411" s="236"/>
      <c r="H411" s="239">
        <v>0.074999999999999997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141</v>
      </c>
      <c r="AU411" s="245" t="s">
        <v>81</v>
      </c>
      <c r="AV411" s="14" t="s">
        <v>81</v>
      </c>
      <c r="AW411" s="14" t="s">
        <v>33</v>
      </c>
      <c r="AX411" s="14" t="s">
        <v>71</v>
      </c>
      <c r="AY411" s="245" t="s">
        <v>129</v>
      </c>
    </row>
    <row r="412" s="14" customFormat="1">
      <c r="A412" s="14"/>
      <c r="B412" s="235"/>
      <c r="C412" s="236"/>
      <c r="D412" s="226" t="s">
        <v>141</v>
      </c>
      <c r="E412" s="237" t="s">
        <v>19</v>
      </c>
      <c r="F412" s="238" t="s">
        <v>241</v>
      </c>
      <c r="G412" s="236"/>
      <c r="H412" s="239">
        <v>3.0529999999999999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141</v>
      </c>
      <c r="AU412" s="245" t="s">
        <v>81</v>
      </c>
      <c r="AV412" s="14" t="s">
        <v>81</v>
      </c>
      <c r="AW412" s="14" t="s">
        <v>33</v>
      </c>
      <c r="AX412" s="14" t="s">
        <v>71</v>
      </c>
      <c r="AY412" s="245" t="s">
        <v>129</v>
      </c>
    </row>
    <row r="413" s="14" customFormat="1">
      <c r="A413" s="14"/>
      <c r="B413" s="235"/>
      <c r="C413" s="236"/>
      <c r="D413" s="226" t="s">
        <v>141</v>
      </c>
      <c r="E413" s="237" t="s">
        <v>19</v>
      </c>
      <c r="F413" s="238" t="s">
        <v>242</v>
      </c>
      <c r="G413" s="236"/>
      <c r="H413" s="239">
        <v>2.8599999999999999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141</v>
      </c>
      <c r="AU413" s="245" t="s">
        <v>81</v>
      </c>
      <c r="AV413" s="14" t="s">
        <v>81</v>
      </c>
      <c r="AW413" s="14" t="s">
        <v>33</v>
      </c>
      <c r="AX413" s="14" t="s">
        <v>71</v>
      </c>
      <c r="AY413" s="245" t="s">
        <v>129</v>
      </c>
    </row>
    <row r="414" s="14" customFormat="1">
      <c r="A414" s="14"/>
      <c r="B414" s="235"/>
      <c r="C414" s="236"/>
      <c r="D414" s="226" t="s">
        <v>141</v>
      </c>
      <c r="E414" s="237" t="s">
        <v>19</v>
      </c>
      <c r="F414" s="238" t="s">
        <v>243</v>
      </c>
      <c r="G414" s="236"/>
      <c r="H414" s="239">
        <v>0.14999999999999999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141</v>
      </c>
      <c r="AU414" s="245" t="s">
        <v>81</v>
      </c>
      <c r="AV414" s="14" t="s">
        <v>81</v>
      </c>
      <c r="AW414" s="14" t="s">
        <v>33</v>
      </c>
      <c r="AX414" s="14" t="s">
        <v>71</v>
      </c>
      <c r="AY414" s="245" t="s">
        <v>129</v>
      </c>
    </row>
    <row r="415" s="14" customFormat="1">
      <c r="A415" s="14"/>
      <c r="B415" s="235"/>
      <c r="C415" s="236"/>
      <c r="D415" s="226" t="s">
        <v>141</v>
      </c>
      <c r="E415" s="237" t="s">
        <v>19</v>
      </c>
      <c r="F415" s="238" t="s">
        <v>244</v>
      </c>
      <c r="G415" s="236"/>
      <c r="H415" s="239">
        <v>0.20999999999999999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141</v>
      </c>
      <c r="AU415" s="245" t="s">
        <v>81</v>
      </c>
      <c r="AV415" s="14" t="s">
        <v>81</v>
      </c>
      <c r="AW415" s="14" t="s">
        <v>33</v>
      </c>
      <c r="AX415" s="14" t="s">
        <v>71</v>
      </c>
      <c r="AY415" s="245" t="s">
        <v>129</v>
      </c>
    </row>
    <row r="416" s="15" customFormat="1">
      <c r="A416" s="15"/>
      <c r="B416" s="246"/>
      <c r="C416" s="247"/>
      <c r="D416" s="226" t="s">
        <v>141</v>
      </c>
      <c r="E416" s="248" t="s">
        <v>19</v>
      </c>
      <c r="F416" s="249" t="s">
        <v>144</v>
      </c>
      <c r="G416" s="247"/>
      <c r="H416" s="250">
        <v>21.852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141</v>
      </c>
      <c r="AU416" s="256" t="s">
        <v>81</v>
      </c>
      <c r="AV416" s="15" t="s">
        <v>137</v>
      </c>
      <c r="AW416" s="15" t="s">
        <v>33</v>
      </c>
      <c r="AX416" s="15" t="s">
        <v>79</v>
      </c>
      <c r="AY416" s="256" t="s">
        <v>129</v>
      </c>
    </row>
    <row r="417" s="2" customFormat="1" ht="24.15" customHeight="1">
      <c r="A417" s="40"/>
      <c r="B417" s="41"/>
      <c r="C417" s="206" t="s">
        <v>466</v>
      </c>
      <c r="D417" s="206" t="s">
        <v>132</v>
      </c>
      <c r="E417" s="207" t="s">
        <v>467</v>
      </c>
      <c r="F417" s="208" t="s">
        <v>468</v>
      </c>
      <c r="G417" s="209" t="s">
        <v>135</v>
      </c>
      <c r="H417" s="210">
        <v>21.852</v>
      </c>
      <c r="I417" s="211"/>
      <c r="J417" s="212">
        <f>ROUND(I417*H417,2)</f>
        <v>0</v>
      </c>
      <c r="K417" s="208" t="s">
        <v>136</v>
      </c>
      <c r="L417" s="46"/>
      <c r="M417" s="213" t="s">
        <v>19</v>
      </c>
      <c r="N417" s="214" t="s">
        <v>42</v>
      </c>
      <c r="O417" s="86"/>
      <c r="P417" s="215">
        <f>O417*H417</f>
        <v>0</v>
      </c>
      <c r="Q417" s="215">
        <v>0.0074999999999999997</v>
      </c>
      <c r="R417" s="215">
        <f>Q417*H417</f>
        <v>0.16389000000000001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256</v>
      </c>
      <c r="AT417" s="217" t="s">
        <v>132</v>
      </c>
      <c r="AU417" s="217" t="s">
        <v>81</v>
      </c>
      <c r="AY417" s="19" t="s">
        <v>129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79</v>
      </c>
      <c r="BK417" s="218">
        <f>ROUND(I417*H417,2)</f>
        <v>0</v>
      </c>
      <c r="BL417" s="19" t="s">
        <v>256</v>
      </c>
      <c r="BM417" s="217" t="s">
        <v>469</v>
      </c>
    </row>
    <row r="418" s="2" customFormat="1">
      <c r="A418" s="40"/>
      <c r="B418" s="41"/>
      <c r="C418" s="42"/>
      <c r="D418" s="219" t="s">
        <v>139</v>
      </c>
      <c r="E418" s="42"/>
      <c r="F418" s="220" t="s">
        <v>470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139</v>
      </c>
      <c r="AU418" s="19" t="s">
        <v>81</v>
      </c>
    </row>
    <row r="419" s="13" customFormat="1">
      <c r="A419" s="13"/>
      <c r="B419" s="224"/>
      <c r="C419" s="225"/>
      <c r="D419" s="226" t="s">
        <v>141</v>
      </c>
      <c r="E419" s="227" t="s">
        <v>19</v>
      </c>
      <c r="F419" s="228" t="s">
        <v>178</v>
      </c>
      <c r="G419" s="225"/>
      <c r="H419" s="227" t="s">
        <v>19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141</v>
      </c>
      <c r="AU419" s="234" t="s">
        <v>81</v>
      </c>
      <c r="AV419" s="13" t="s">
        <v>79</v>
      </c>
      <c r="AW419" s="13" t="s">
        <v>33</v>
      </c>
      <c r="AX419" s="13" t="s">
        <v>71</v>
      </c>
      <c r="AY419" s="234" t="s">
        <v>129</v>
      </c>
    </row>
    <row r="420" s="14" customFormat="1">
      <c r="A420" s="14"/>
      <c r="B420" s="235"/>
      <c r="C420" s="236"/>
      <c r="D420" s="226" t="s">
        <v>141</v>
      </c>
      <c r="E420" s="237" t="s">
        <v>19</v>
      </c>
      <c r="F420" s="238" t="s">
        <v>238</v>
      </c>
      <c r="G420" s="236"/>
      <c r="H420" s="239">
        <v>8.1600000000000001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141</v>
      </c>
      <c r="AU420" s="245" t="s">
        <v>81</v>
      </c>
      <c r="AV420" s="14" t="s">
        <v>81</v>
      </c>
      <c r="AW420" s="14" t="s">
        <v>33</v>
      </c>
      <c r="AX420" s="14" t="s">
        <v>71</v>
      </c>
      <c r="AY420" s="245" t="s">
        <v>129</v>
      </c>
    </row>
    <row r="421" s="14" customFormat="1">
      <c r="A421" s="14"/>
      <c r="B421" s="235"/>
      <c r="C421" s="236"/>
      <c r="D421" s="226" t="s">
        <v>141</v>
      </c>
      <c r="E421" s="237" t="s">
        <v>19</v>
      </c>
      <c r="F421" s="238" t="s">
        <v>239</v>
      </c>
      <c r="G421" s="236"/>
      <c r="H421" s="239">
        <v>7.3440000000000003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141</v>
      </c>
      <c r="AU421" s="245" t="s">
        <v>81</v>
      </c>
      <c r="AV421" s="14" t="s">
        <v>81</v>
      </c>
      <c r="AW421" s="14" t="s">
        <v>33</v>
      </c>
      <c r="AX421" s="14" t="s">
        <v>71</v>
      </c>
      <c r="AY421" s="245" t="s">
        <v>129</v>
      </c>
    </row>
    <row r="422" s="14" customFormat="1">
      <c r="A422" s="14"/>
      <c r="B422" s="235"/>
      <c r="C422" s="236"/>
      <c r="D422" s="226" t="s">
        <v>141</v>
      </c>
      <c r="E422" s="237" t="s">
        <v>19</v>
      </c>
      <c r="F422" s="238" t="s">
        <v>240</v>
      </c>
      <c r="G422" s="236"/>
      <c r="H422" s="239">
        <v>0.074999999999999997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141</v>
      </c>
      <c r="AU422" s="245" t="s">
        <v>81</v>
      </c>
      <c r="AV422" s="14" t="s">
        <v>81</v>
      </c>
      <c r="AW422" s="14" t="s">
        <v>33</v>
      </c>
      <c r="AX422" s="14" t="s">
        <v>71</v>
      </c>
      <c r="AY422" s="245" t="s">
        <v>129</v>
      </c>
    </row>
    <row r="423" s="14" customFormat="1">
      <c r="A423" s="14"/>
      <c r="B423" s="235"/>
      <c r="C423" s="236"/>
      <c r="D423" s="226" t="s">
        <v>141</v>
      </c>
      <c r="E423" s="237" t="s">
        <v>19</v>
      </c>
      <c r="F423" s="238" t="s">
        <v>241</v>
      </c>
      <c r="G423" s="236"/>
      <c r="H423" s="239">
        <v>3.0529999999999999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141</v>
      </c>
      <c r="AU423" s="245" t="s">
        <v>81</v>
      </c>
      <c r="AV423" s="14" t="s">
        <v>81</v>
      </c>
      <c r="AW423" s="14" t="s">
        <v>33</v>
      </c>
      <c r="AX423" s="14" t="s">
        <v>71</v>
      </c>
      <c r="AY423" s="245" t="s">
        <v>129</v>
      </c>
    </row>
    <row r="424" s="14" customFormat="1">
      <c r="A424" s="14"/>
      <c r="B424" s="235"/>
      <c r="C424" s="236"/>
      <c r="D424" s="226" t="s">
        <v>141</v>
      </c>
      <c r="E424" s="237" t="s">
        <v>19</v>
      </c>
      <c r="F424" s="238" t="s">
        <v>242</v>
      </c>
      <c r="G424" s="236"/>
      <c r="H424" s="239">
        <v>2.8599999999999999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141</v>
      </c>
      <c r="AU424" s="245" t="s">
        <v>81</v>
      </c>
      <c r="AV424" s="14" t="s">
        <v>81</v>
      </c>
      <c r="AW424" s="14" t="s">
        <v>33</v>
      </c>
      <c r="AX424" s="14" t="s">
        <v>71</v>
      </c>
      <c r="AY424" s="245" t="s">
        <v>129</v>
      </c>
    </row>
    <row r="425" s="14" customFormat="1">
      <c r="A425" s="14"/>
      <c r="B425" s="235"/>
      <c r="C425" s="236"/>
      <c r="D425" s="226" t="s">
        <v>141</v>
      </c>
      <c r="E425" s="237" t="s">
        <v>19</v>
      </c>
      <c r="F425" s="238" t="s">
        <v>243</v>
      </c>
      <c r="G425" s="236"/>
      <c r="H425" s="239">
        <v>0.14999999999999999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141</v>
      </c>
      <c r="AU425" s="245" t="s">
        <v>81</v>
      </c>
      <c r="AV425" s="14" t="s">
        <v>81</v>
      </c>
      <c r="AW425" s="14" t="s">
        <v>33</v>
      </c>
      <c r="AX425" s="14" t="s">
        <v>71</v>
      </c>
      <c r="AY425" s="245" t="s">
        <v>129</v>
      </c>
    </row>
    <row r="426" s="14" customFormat="1">
      <c r="A426" s="14"/>
      <c r="B426" s="235"/>
      <c r="C426" s="236"/>
      <c r="D426" s="226" t="s">
        <v>141</v>
      </c>
      <c r="E426" s="237" t="s">
        <v>19</v>
      </c>
      <c r="F426" s="238" t="s">
        <v>244</v>
      </c>
      <c r="G426" s="236"/>
      <c r="H426" s="239">
        <v>0.20999999999999999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141</v>
      </c>
      <c r="AU426" s="245" t="s">
        <v>81</v>
      </c>
      <c r="AV426" s="14" t="s">
        <v>81</v>
      </c>
      <c r="AW426" s="14" t="s">
        <v>33</v>
      </c>
      <c r="AX426" s="14" t="s">
        <v>71</v>
      </c>
      <c r="AY426" s="245" t="s">
        <v>129</v>
      </c>
    </row>
    <row r="427" s="15" customFormat="1">
      <c r="A427" s="15"/>
      <c r="B427" s="246"/>
      <c r="C427" s="247"/>
      <c r="D427" s="226" t="s">
        <v>141</v>
      </c>
      <c r="E427" s="248" t="s">
        <v>19</v>
      </c>
      <c r="F427" s="249" t="s">
        <v>144</v>
      </c>
      <c r="G427" s="247"/>
      <c r="H427" s="250">
        <v>21.852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141</v>
      </c>
      <c r="AU427" s="256" t="s">
        <v>81</v>
      </c>
      <c r="AV427" s="15" t="s">
        <v>137</v>
      </c>
      <c r="AW427" s="15" t="s">
        <v>33</v>
      </c>
      <c r="AX427" s="15" t="s">
        <v>79</v>
      </c>
      <c r="AY427" s="256" t="s">
        <v>129</v>
      </c>
    </row>
    <row r="428" s="2" customFormat="1" ht="24.15" customHeight="1">
      <c r="A428" s="40"/>
      <c r="B428" s="41"/>
      <c r="C428" s="206" t="s">
        <v>471</v>
      </c>
      <c r="D428" s="206" t="s">
        <v>132</v>
      </c>
      <c r="E428" s="207" t="s">
        <v>472</v>
      </c>
      <c r="F428" s="208" t="s">
        <v>473</v>
      </c>
      <c r="G428" s="209" t="s">
        <v>135</v>
      </c>
      <c r="H428" s="210">
        <v>21.852</v>
      </c>
      <c r="I428" s="211"/>
      <c r="J428" s="212">
        <f>ROUND(I428*H428,2)</f>
        <v>0</v>
      </c>
      <c r="K428" s="208" t="s">
        <v>136</v>
      </c>
      <c r="L428" s="46"/>
      <c r="M428" s="213" t="s">
        <v>19</v>
      </c>
      <c r="N428" s="214" t="s">
        <v>42</v>
      </c>
      <c r="O428" s="86"/>
      <c r="P428" s="215">
        <f>O428*H428</f>
        <v>0</v>
      </c>
      <c r="Q428" s="215">
        <v>0.0068900000000000003</v>
      </c>
      <c r="R428" s="215">
        <f>Q428*H428</f>
        <v>0.15056028000000002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256</v>
      </c>
      <c r="AT428" s="217" t="s">
        <v>132</v>
      </c>
      <c r="AU428" s="217" t="s">
        <v>81</v>
      </c>
      <c r="AY428" s="19" t="s">
        <v>129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79</v>
      </c>
      <c r="BK428" s="218">
        <f>ROUND(I428*H428,2)</f>
        <v>0</v>
      </c>
      <c r="BL428" s="19" t="s">
        <v>256</v>
      </c>
      <c r="BM428" s="217" t="s">
        <v>474</v>
      </c>
    </row>
    <row r="429" s="2" customFormat="1">
      <c r="A429" s="40"/>
      <c r="B429" s="41"/>
      <c r="C429" s="42"/>
      <c r="D429" s="219" t="s">
        <v>139</v>
      </c>
      <c r="E429" s="42"/>
      <c r="F429" s="220" t="s">
        <v>475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139</v>
      </c>
      <c r="AU429" s="19" t="s">
        <v>81</v>
      </c>
    </row>
    <row r="430" s="13" customFormat="1">
      <c r="A430" s="13"/>
      <c r="B430" s="224"/>
      <c r="C430" s="225"/>
      <c r="D430" s="226" t="s">
        <v>141</v>
      </c>
      <c r="E430" s="227" t="s">
        <v>19</v>
      </c>
      <c r="F430" s="228" t="s">
        <v>178</v>
      </c>
      <c r="G430" s="225"/>
      <c r="H430" s="227" t="s">
        <v>19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141</v>
      </c>
      <c r="AU430" s="234" t="s">
        <v>81</v>
      </c>
      <c r="AV430" s="13" t="s">
        <v>79</v>
      </c>
      <c r="AW430" s="13" t="s">
        <v>33</v>
      </c>
      <c r="AX430" s="13" t="s">
        <v>71</v>
      </c>
      <c r="AY430" s="234" t="s">
        <v>129</v>
      </c>
    </row>
    <row r="431" s="14" customFormat="1">
      <c r="A431" s="14"/>
      <c r="B431" s="235"/>
      <c r="C431" s="236"/>
      <c r="D431" s="226" t="s">
        <v>141</v>
      </c>
      <c r="E431" s="237" t="s">
        <v>19</v>
      </c>
      <c r="F431" s="238" t="s">
        <v>238</v>
      </c>
      <c r="G431" s="236"/>
      <c r="H431" s="239">
        <v>8.1600000000000001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5" t="s">
        <v>141</v>
      </c>
      <c r="AU431" s="245" t="s">
        <v>81</v>
      </c>
      <c r="AV431" s="14" t="s">
        <v>81</v>
      </c>
      <c r="AW431" s="14" t="s">
        <v>33</v>
      </c>
      <c r="AX431" s="14" t="s">
        <v>71</v>
      </c>
      <c r="AY431" s="245" t="s">
        <v>129</v>
      </c>
    </row>
    <row r="432" s="14" customFormat="1">
      <c r="A432" s="14"/>
      <c r="B432" s="235"/>
      <c r="C432" s="236"/>
      <c r="D432" s="226" t="s">
        <v>141</v>
      </c>
      <c r="E432" s="237" t="s">
        <v>19</v>
      </c>
      <c r="F432" s="238" t="s">
        <v>239</v>
      </c>
      <c r="G432" s="236"/>
      <c r="H432" s="239">
        <v>7.3440000000000003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141</v>
      </c>
      <c r="AU432" s="245" t="s">
        <v>81</v>
      </c>
      <c r="AV432" s="14" t="s">
        <v>81</v>
      </c>
      <c r="AW432" s="14" t="s">
        <v>33</v>
      </c>
      <c r="AX432" s="14" t="s">
        <v>71</v>
      </c>
      <c r="AY432" s="245" t="s">
        <v>129</v>
      </c>
    </row>
    <row r="433" s="14" customFormat="1">
      <c r="A433" s="14"/>
      <c r="B433" s="235"/>
      <c r="C433" s="236"/>
      <c r="D433" s="226" t="s">
        <v>141</v>
      </c>
      <c r="E433" s="237" t="s">
        <v>19</v>
      </c>
      <c r="F433" s="238" t="s">
        <v>240</v>
      </c>
      <c r="G433" s="236"/>
      <c r="H433" s="239">
        <v>0.074999999999999997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141</v>
      </c>
      <c r="AU433" s="245" t="s">
        <v>81</v>
      </c>
      <c r="AV433" s="14" t="s">
        <v>81</v>
      </c>
      <c r="AW433" s="14" t="s">
        <v>33</v>
      </c>
      <c r="AX433" s="14" t="s">
        <v>71</v>
      </c>
      <c r="AY433" s="245" t="s">
        <v>129</v>
      </c>
    </row>
    <row r="434" s="14" customFormat="1">
      <c r="A434" s="14"/>
      <c r="B434" s="235"/>
      <c r="C434" s="236"/>
      <c r="D434" s="226" t="s">
        <v>141</v>
      </c>
      <c r="E434" s="237" t="s">
        <v>19</v>
      </c>
      <c r="F434" s="238" t="s">
        <v>241</v>
      </c>
      <c r="G434" s="236"/>
      <c r="H434" s="239">
        <v>3.0529999999999999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141</v>
      </c>
      <c r="AU434" s="245" t="s">
        <v>81</v>
      </c>
      <c r="AV434" s="14" t="s">
        <v>81</v>
      </c>
      <c r="AW434" s="14" t="s">
        <v>33</v>
      </c>
      <c r="AX434" s="14" t="s">
        <v>71</v>
      </c>
      <c r="AY434" s="245" t="s">
        <v>129</v>
      </c>
    </row>
    <row r="435" s="14" customFormat="1">
      <c r="A435" s="14"/>
      <c r="B435" s="235"/>
      <c r="C435" s="236"/>
      <c r="D435" s="226" t="s">
        <v>141</v>
      </c>
      <c r="E435" s="237" t="s">
        <v>19</v>
      </c>
      <c r="F435" s="238" t="s">
        <v>242</v>
      </c>
      <c r="G435" s="236"/>
      <c r="H435" s="239">
        <v>2.8599999999999999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141</v>
      </c>
      <c r="AU435" s="245" t="s">
        <v>81</v>
      </c>
      <c r="AV435" s="14" t="s">
        <v>81</v>
      </c>
      <c r="AW435" s="14" t="s">
        <v>33</v>
      </c>
      <c r="AX435" s="14" t="s">
        <v>71</v>
      </c>
      <c r="AY435" s="245" t="s">
        <v>129</v>
      </c>
    </row>
    <row r="436" s="14" customFormat="1">
      <c r="A436" s="14"/>
      <c r="B436" s="235"/>
      <c r="C436" s="236"/>
      <c r="D436" s="226" t="s">
        <v>141</v>
      </c>
      <c r="E436" s="237" t="s">
        <v>19</v>
      </c>
      <c r="F436" s="238" t="s">
        <v>243</v>
      </c>
      <c r="G436" s="236"/>
      <c r="H436" s="239">
        <v>0.14999999999999999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141</v>
      </c>
      <c r="AU436" s="245" t="s">
        <v>81</v>
      </c>
      <c r="AV436" s="14" t="s">
        <v>81</v>
      </c>
      <c r="AW436" s="14" t="s">
        <v>33</v>
      </c>
      <c r="AX436" s="14" t="s">
        <v>71</v>
      </c>
      <c r="AY436" s="245" t="s">
        <v>129</v>
      </c>
    </row>
    <row r="437" s="14" customFormat="1">
      <c r="A437" s="14"/>
      <c r="B437" s="235"/>
      <c r="C437" s="236"/>
      <c r="D437" s="226" t="s">
        <v>141</v>
      </c>
      <c r="E437" s="237" t="s">
        <v>19</v>
      </c>
      <c r="F437" s="238" t="s">
        <v>244</v>
      </c>
      <c r="G437" s="236"/>
      <c r="H437" s="239">
        <v>0.20999999999999999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141</v>
      </c>
      <c r="AU437" s="245" t="s">
        <v>81</v>
      </c>
      <c r="AV437" s="14" t="s">
        <v>81</v>
      </c>
      <c r="AW437" s="14" t="s">
        <v>33</v>
      </c>
      <c r="AX437" s="14" t="s">
        <v>71</v>
      </c>
      <c r="AY437" s="245" t="s">
        <v>129</v>
      </c>
    </row>
    <row r="438" s="15" customFormat="1">
      <c r="A438" s="15"/>
      <c r="B438" s="246"/>
      <c r="C438" s="247"/>
      <c r="D438" s="226" t="s">
        <v>141</v>
      </c>
      <c r="E438" s="248" t="s">
        <v>19</v>
      </c>
      <c r="F438" s="249" t="s">
        <v>144</v>
      </c>
      <c r="G438" s="247"/>
      <c r="H438" s="250">
        <v>21.852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141</v>
      </c>
      <c r="AU438" s="256" t="s">
        <v>81</v>
      </c>
      <c r="AV438" s="15" t="s">
        <v>137</v>
      </c>
      <c r="AW438" s="15" t="s">
        <v>33</v>
      </c>
      <c r="AX438" s="15" t="s">
        <v>79</v>
      </c>
      <c r="AY438" s="256" t="s">
        <v>129</v>
      </c>
    </row>
    <row r="439" s="2" customFormat="1" ht="24.15" customHeight="1">
      <c r="A439" s="40"/>
      <c r="B439" s="41"/>
      <c r="C439" s="257" t="s">
        <v>476</v>
      </c>
      <c r="D439" s="257" t="s">
        <v>319</v>
      </c>
      <c r="E439" s="258" t="s">
        <v>477</v>
      </c>
      <c r="F439" s="259" t="s">
        <v>478</v>
      </c>
      <c r="G439" s="260" t="s">
        <v>135</v>
      </c>
      <c r="H439" s="261">
        <v>24.036999999999999</v>
      </c>
      <c r="I439" s="262"/>
      <c r="J439" s="263">
        <f>ROUND(I439*H439,2)</f>
        <v>0</v>
      </c>
      <c r="K439" s="259" t="s">
        <v>136</v>
      </c>
      <c r="L439" s="264"/>
      <c r="M439" s="265" t="s">
        <v>19</v>
      </c>
      <c r="N439" s="266" t="s">
        <v>42</v>
      </c>
      <c r="O439" s="86"/>
      <c r="P439" s="215">
        <f>O439*H439</f>
        <v>0</v>
      </c>
      <c r="Q439" s="215">
        <v>0.019199999999999998</v>
      </c>
      <c r="R439" s="215">
        <f>Q439*H439</f>
        <v>0.46151039999999993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322</v>
      </c>
      <c r="AT439" s="217" t="s">
        <v>319</v>
      </c>
      <c r="AU439" s="217" t="s">
        <v>81</v>
      </c>
      <c r="AY439" s="19" t="s">
        <v>129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79</v>
      </c>
      <c r="BK439" s="218">
        <f>ROUND(I439*H439,2)</f>
        <v>0</v>
      </c>
      <c r="BL439" s="19" t="s">
        <v>256</v>
      </c>
      <c r="BM439" s="217" t="s">
        <v>479</v>
      </c>
    </row>
    <row r="440" s="13" customFormat="1">
      <c r="A440" s="13"/>
      <c r="B440" s="224"/>
      <c r="C440" s="225"/>
      <c r="D440" s="226" t="s">
        <v>141</v>
      </c>
      <c r="E440" s="227" t="s">
        <v>19</v>
      </c>
      <c r="F440" s="228" t="s">
        <v>178</v>
      </c>
      <c r="G440" s="225"/>
      <c r="H440" s="227" t="s">
        <v>19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141</v>
      </c>
      <c r="AU440" s="234" t="s">
        <v>81</v>
      </c>
      <c r="AV440" s="13" t="s">
        <v>79</v>
      </c>
      <c r="AW440" s="13" t="s">
        <v>33</v>
      </c>
      <c r="AX440" s="13" t="s">
        <v>71</v>
      </c>
      <c r="AY440" s="234" t="s">
        <v>129</v>
      </c>
    </row>
    <row r="441" s="14" customFormat="1">
      <c r="A441" s="14"/>
      <c r="B441" s="235"/>
      <c r="C441" s="236"/>
      <c r="D441" s="226" t="s">
        <v>141</v>
      </c>
      <c r="E441" s="237" t="s">
        <v>19</v>
      </c>
      <c r="F441" s="238" t="s">
        <v>238</v>
      </c>
      <c r="G441" s="236"/>
      <c r="H441" s="239">
        <v>8.1600000000000001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141</v>
      </c>
      <c r="AU441" s="245" t="s">
        <v>81</v>
      </c>
      <c r="AV441" s="14" t="s">
        <v>81</v>
      </c>
      <c r="AW441" s="14" t="s">
        <v>33</v>
      </c>
      <c r="AX441" s="14" t="s">
        <v>71</v>
      </c>
      <c r="AY441" s="245" t="s">
        <v>129</v>
      </c>
    </row>
    <row r="442" s="14" customFormat="1">
      <c r="A442" s="14"/>
      <c r="B442" s="235"/>
      <c r="C442" s="236"/>
      <c r="D442" s="226" t="s">
        <v>141</v>
      </c>
      <c r="E442" s="237" t="s">
        <v>19</v>
      </c>
      <c r="F442" s="238" t="s">
        <v>239</v>
      </c>
      <c r="G442" s="236"/>
      <c r="H442" s="239">
        <v>7.3440000000000003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141</v>
      </c>
      <c r="AU442" s="245" t="s">
        <v>81</v>
      </c>
      <c r="AV442" s="14" t="s">
        <v>81</v>
      </c>
      <c r="AW442" s="14" t="s">
        <v>33</v>
      </c>
      <c r="AX442" s="14" t="s">
        <v>71</v>
      </c>
      <c r="AY442" s="245" t="s">
        <v>129</v>
      </c>
    </row>
    <row r="443" s="14" customFormat="1">
      <c r="A443" s="14"/>
      <c r="B443" s="235"/>
      <c r="C443" s="236"/>
      <c r="D443" s="226" t="s">
        <v>141</v>
      </c>
      <c r="E443" s="237" t="s">
        <v>19</v>
      </c>
      <c r="F443" s="238" t="s">
        <v>240</v>
      </c>
      <c r="G443" s="236"/>
      <c r="H443" s="239">
        <v>0.074999999999999997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141</v>
      </c>
      <c r="AU443" s="245" t="s">
        <v>81</v>
      </c>
      <c r="AV443" s="14" t="s">
        <v>81</v>
      </c>
      <c r="AW443" s="14" t="s">
        <v>33</v>
      </c>
      <c r="AX443" s="14" t="s">
        <v>71</v>
      </c>
      <c r="AY443" s="245" t="s">
        <v>129</v>
      </c>
    </row>
    <row r="444" s="14" customFormat="1">
      <c r="A444" s="14"/>
      <c r="B444" s="235"/>
      <c r="C444" s="236"/>
      <c r="D444" s="226" t="s">
        <v>141</v>
      </c>
      <c r="E444" s="237" t="s">
        <v>19</v>
      </c>
      <c r="F444" s="238" t="s">
        <v>241</v>
      </c>
      <c r="G444" s="236"/>
      <c r="H444" s="239">
        <v>3.0529999999999999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141</v>
      </c>
      <c r="AU444" s="245" t="s">
        <v>81</v>
      </c>
      <c r="AV444" s="14" t="s">
        <v>81</v>
      </c>
      <c r="AW444" s="14" t="s">
        <v>33</v>
      </c>
      <c r="AX444" s="14" t="s">
        <v>71</v>
      </c>
      <c r="AY444" s="245" t="s">
        <v>129</v>
      </c>
    </row>
    <row r="445" s="14" customFormat="1">
      <c r="A445" s="14"/>
      <c r="B445" s="235"/>
      <c r="C445" s="236"/>
      <c r="D445" s="226" t="s">
        <v>141</v>
      </c>
      <c r="E445" s="237" t="s">
        <v>19</v>
      </c>
      <c r="F445" s="238" t="s">
        <v>242</v>
      </c>
      <c r="G445" s="236"/>
      <c r="H445" s="239">
        <v>2.8599999999999999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141</v>
      </c>
      <c r="AU445" s="245" t="s">
        <v>81</v>
      </c>
      <c r="AV445" s="14" t="s">
        <v>81</v>
      </c>
      <c r="AW445" s="14" t="s">
        <v>33</v>
      </c>
      <c r="AX445" s="14" t="s">
        <v>71</v>
      </c>
      <c r="AY445" s="245" t="s">
        <v>129</v>
      </c>
    </row>
    <row r="446" s="14" customFormat="1">
      <c r="A446" s="14"/>
      <c r="B446" s="235"/>
      <c r="C446" s="236"/>
      <c r="D446" s="226" t="s">
        <v>141</v>
      </c>
      <c r="E446" s="237" t="s">
        <v>19</v>
      </c>
      <c r="F446" s="238" t="s">
        <v>243</v>
      </c>
      <c r="G446" s="236"/>
      <c r="H446" s="239">
        <v>0.14999999999999999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141</v>
      </c>
      <c r="AU446" s="245" t="s">
        <v>81</v>
      </c>
      <c r="AV446" s="14" t="s">
        <v>81</v>
      </c>
      <c r="AW446" s="14" t="s">
        <v>33</v>
      </c>
      <c r="AX446" s="14" t="s">
        <v>71</v>
      </c>
      <c r="AY446" s="245" t="s">
        <v>129</v>
      </c>
    </row>
    <row r="447" s="14" customFormat="1">
      <c r="A447" s="14"/>
      <c r="B447" s="235"/>
      <c r="C447" s="236"/>
      <c r="D447" s="226" t="s">
        <v>141</v>
      </c>
      <c r="E447" s="237" t="s">
        <v>19</v>
      </c>
      <c r="F447" s="238" t="s">
        <v>244</v>
      </c>
      <c r="G447" s="236"/>
      <c r="H447" s="239">
        <v>0.20999999999999999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141</v>
      </c>
      <c r="AU447" s="245" t="s">
        <v>81</v>
      </c>
      <c r="AV447" s="14" t="s">
        <v>81</v>
      </c>
      <c r="AW447" s="14" t="s">
        <v>33</v>
      </c>
      <c r="AX447" s="14" t="s">
        <v>71</v>
      </c>
      <c r="AY447" s="245" t="s">
        <v>129</v>
      </c>
    </row>
    <row r="448" s="15" customFormat="1">
      <c r="A448" s="15"/>
      <c r="B448" s="246"/>
      <c r="C448" s="247"/>
      <c r="D448" s="226" t="s">
        <v>141</v>
      </c>
      <c r="E448" s="248" t="s">
        <v>19</v>
      </c>
      <c r="F448" s="249" t="s">
        <v>144</v>
      </c>
      <c r="G448" s="247"/>
      <c r="H448" s="250">
        <v>21.852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141</v>
      </c>
      <c r="AU448" s="256" t="s">
        <v>81</v>
      </c>
      <c r="AV448" s="15" t="s">
        <v>137</v>
      </c>
      <c r="AW448" s="15" t="s">
        <v>33</v>
      </c>
      <c r="AX448" s="15" t="s">
        <v>79</v>
      </c>
      <c r="AY448" s="256" t="s">
        <v>129</v>
      </c>
    </row>
    <row r="449" s="14" customFormat="1">
      <c r="A449" s="14"/>
      <c r="B449" s="235"/>
      <c r="C449" s="236"/>
      <c r="D449" s="226" t="s">
        <v>141</v>
      </c>
      <c r="E449" s="236"/>
      <c r="F449" s="238" t="s">
        <v>480</v>
      </c>
      <c r="G449" s="236"/>
      <c r="H449" s="239">
        <v>24.036999999999999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141</v>
      </c>
      <c r="AU449" s="245" t="s">
        <v>81</v>
      </c>
      <c r="AV449" s="14" t="s">
        <v>81</v>
      </c>
      <c r="AW449" s="14" t="s">
        <v>4</v>
      </c>
      <c r="AX449" s="14" t="s">
        <v>79</v>
      </c>
      <c r="AY449" s="245" t="s">
        <v>129</v>
      </c>
    </row>
    <row r="450" s="2" customFormat="1" ht="16.5" customHeight="1">
      <c r="A450" s="40"/>
      <c r="B450" s="41"/>
      <c r="C450" s="206" t="s">
        <v>481</v>
      </c>
      <c r="D450" s="206" t="s">
        <v>132</v>
      </c>
      <c r="E450" s="207" t="s">
        <v>482</v>
      </c>
      <c r="F450" s="208" t="s">
        <v>483</v>
      </c>
      <c r="G450" s="209" t="s">
        <v>135</v>
      </c>
      <c r="H450" s="210">
        <v>22.751999999999999</v>
      </c>
      <c r="I450" s="211"/>
      <c r="J450" s="212">
        <f>ROUND(I450*H450,2)</f>
        <v>0</v>
      </c>
      <c r="K450" s="208" t="s">
        <v>136</v>
      </c>
      <c r="L450" s="46"/>
      <c r="M450" s="213" t="s">
        <v>19</v>
      </c>
      <c r="N450" s="214" t="s">
        <v>42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256</v>
      </c>
      <c r="AT450" s="217" t="s">
        <v>132</v>
      </c>
      <c r="AU450" s="217" t="s">
        <v>81</v>
      </c>
      <c r="AY450" s="19" t="s">
        <v>129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79</v>
      </c>
      <c r="BK450" s="218">
        <f>ROUND(I450*H450,2)</f>
        <v>0</v>
      </c>
      <c r="BL450" s="19" t="s">
        <v>256</v>
      </c>
      <c r="BM450" s="217" t="s">
        <v>484</v>
      </c>
    </row>
    <row r="451" s="2" customFormat="1">
      <c r="A451" s="40"/>
      <c r="B451" s="41"/>
      <c r="C451" s="42"/>
      <c r="D451" s="219" t="s">
        <v>139</v>
      </c>
      <c r="E451" s="42"/>
      <c r="F451" s="220" t="s">
        <v>485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139</v>
      </c>
      <c r="AU451" s="19" t="s">
        <v>81</v>
      </c>
    </row>
    <row r="452" s="13" customFormat="1">
      <c r="A452" s="13"/>
      <c r="B452" s="224"/>
      <c r="C452" s="225"/>
      <c r="D452" s="226" t="s">
        <v>141</v>
      </c>
      <c r="E452" s="227" t="s">
        <v>19</v>
      </c>
      <c r="F452" s="228" t="s">
        <v>178</v>
      </c>
      <c r="G452" s="225"/>
      <c r="H452" s="227" t="s">
        <v>19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141</v>
      </c>
      <c r="AU452" s="234" t="s">
        <v>81</v>
      </c>
      <c r="AV452" s="13" t="s">
        <v>79</v>
      </c>
      <c r="AW452" s="13" t="s">
        <v>33</v>
      </c>
      <c r="AX452" s="13" t="s">
        <v>71</v>
      </c>
      <c r="AY452" s="234" t="s">
        <v>129</v>
      </c>
    </row>
    <row r="453" s="14" customFormat="1">
      <c r="A453" s="14"/>
      <c r="B453" s="235"/>
      <c r="C453" s="236"/>
      <c r="D453" s="226" t="s">
        <v>141</v>
      </c>
      <c r="E453" s="237" t="s">
        <v>19</v>
      </c>
      <c r="F453" s="238" t="s">
        <v>238</v>
      </c>
      <c r="G453" s="236"/>
      <c r="H453" s="239">
        <v>8.1600000000000001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141</v>
      </c>
      <c r="AU453" s="245" t="s">
        <v>81</v>
      </c>
      <c r="AV453" s="14" t="s">
        <v>81</v>
      </c>
      <c r="AW453" s="14" t="s">
        <v>33</v>
      </c>
      <c r="AX453" s="14" t="s">
        <v>71</v>
      </c>
      <c r="AY453" s="245" t="s">
        <v>129</v>
      </c>
    </row>
    <row r="454" s="14" customFormat="1">
      <c r="A454" s="14"/>
      <c r="B454" s="235"/>
      <c r="C454" s="236"/>
      <c r="D454" s="226" t="s">
        <v>141</v>
      </c>
      <c r="E454" s="237" t="s">
        <v>19</v>
      </c>
      <c r="F454" s="238" t="s">
        <v>239</v>
      </c>
      <c r="G454" s="236"/>
      <c r="H454" s="239">
        <v>7.3440000000000003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141</v>
      </c>
      <c r="AU454" s="245" t="s">
        <v>81</v>
      </c>
      <c r="AV454" s="14" t="s">
        <v>81</v>
      </c>
      <c r="AW454" s="14" t="s">
        <v>33</v>
      </c>
      <c r="AX454" s="14" t="s">
        <v>71</v>
      </c>
      <c r="AY454" s="245" t="s">
        <v>129</v>
      </c>
    </row>
    <row r="455" s="14" customFormat="1">
      <c r="A455" s="14"/>
      <c r="B455" s="235"/>
      <c r="C455" s="236"/>
      <c r="D455" s="226" t="s">
        <v>141</v>
      </c>
      <c r="E455" s="237" t="s">
        <v>19</v>
      </c>
      <c r="F455" s="238" t="s">
        <v>240</v>
      </c>
      <c r="G455" s="236"/>
      <c r="H455" s="239">
        <v>0.074999999999999997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141</v>
      </c>
      <c r="AU455" s="245" t="s">
        <v>81</v>
      </c>
      <c r="AV455" s="14" t="s">
        <v>81</v>
      </c>
      <c r="AW455" s="14" t="s">
        <v>33</v>
      </c>
      <c r="AX455" s="14" t="s">
        <v>71</v>
      </c>
      <c r="AY455" s="245" t="s">
        <v>129</v>
      </c>
    </row>
    <row r="456" s="14" customFormat="1">
      <c r="A456" s="14"/>
      <c r="B456" s="235"/>
      <c r="C456" s="236"/>
      <c r="D456" s="226" t="s">
        <v>141</v>
      </c>
      <c r="E456" s="237" t="s">
        <v>19</v>
      </c>
      <c r="F456" s="238" t="s">
        <v>241</v>
      </c>
      <c r="G456" s="236"/>
      <c r="H456" s="239">
        <v>3.0529999999999999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141</v>
      </c>
      <c r="AU456" s="245" t="s">
        <v>81</v>
      </c>
      <c r="AV456" s="14" t="s">
        <v>81</v>
      </c>
      <c r="AW456" s="14" t="s">
        <v>33</v>
      </c>
      <c r="AX456" s="14" t="s">
        <v>71</v>
      </c>
      <c r="AY456" s="245" t="s">
        <v>129</v>
      </c>
    </row>
    <row r="457" s="14" customFormat="1">
      <c r="A457" s="14"/>
      <c r="B457" s="235"/>
      <c r="C457" s="236"/>
      <c r="D457" s="226" t="s">
        <v>141</v>
      </c>
      <c r="E457" s="237" t="s">
        <v>19</v>
      </c>
      <c r="F457" s="238" t="s">
        <v>242</v>
      </c>
      <c r="G457" s="236"/>
      <c r="H457" s="239">
        <v>2.8599999999999999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141</v>
      </c>
      <c r="AU457" s="245" t="s">
        <v>81</v>
      </c>
      <c r="AV457" s="14" t="s">
        <v>81</v>
      </c>
      <c r="AW457" s="14" t="s">
        <v>33</v>
      </c>
      <c r="AX457" s="14" t="s">
        <v>71</v>
      </c>
      <c r="AY457" s="245" t="s">
        <v>129</v>
      </c>
    </row>
    <row r="458" s="14" customFormat="1">
      <c r="A458" s="14"/>
      <c r="B458" s="235"/>
      <c r="C458" s="236"/>
      <c r="D458" s="226" t="s">
        <v>141</v>
      </c>
      <c r="E458" s="237" t="s">
        <v>19</v>
      </c>
      <c r="F458" s="238" t="s">
        <v>243</v>
      </c>
      <c r="G458" s="236"/>
      <c r="H458" s="239">
        <v>0.14999999999999999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141</v>
      </c>
      <c r="AU458" s="245" t="s">
        <v>81</v>
      </c>
      <c r="AV458" s="14" t="s">
        <v>81</v>
      </c>
      <c r="AW458" s="14" t="s">
        <v>33</v>
      </c>
      <c r="AX458" s="14" t="s">
        <v>71</v>
      </c>
      <c r="AY458" s="245" t="s">
        <v>129</v>
      </c>
    </row>
    <row r="459" s="14" customFormat="1">
      <c r="A459" s="14"/>
      <c r="B459" s="235"/>
      <c r="C459" s="236"/>
      <c r="D459" s="226" t="s">
        <v>141</v>
      </c>
      <c r="E459" s="237" t="s">
        <v>19</v>
      </c>
      <c r="F459" s="238" t="s">
        <v>244</v>
      </c>
      <c r="G459" s="236"/>
      <c r="H459" s="239">
        <v>0.20999999999999999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141</v>
      </c>
      <c r="AU459" s="245" t="s">
        <v>81</v>
      </c>
      <c r="AV459" s="14" t="s">
        <v>81</v>
      </c>
      <c r="AW459" s="14" t="s">
        <v>33</v>
      </c>
      <c r="AX459" s="14" t="s">
        <v>71</v>
      </c>
      <c r="AY459" s="245" t="s">
        <v>129</v>
      </c>
    </row>
    <row r="460" s="14" customFormat="1">
      <c r="A460" s="14"/>
      <c r="B460" s="235"/>
      <c r="C460" s="236"/>
      <c r="D460" s="226" t="s">
        <v>141</v>
      </c>
      <c r="E460" s="237" t="s">
        <v>19</v>
      </c>
      <c r="F460" s="238" t="s">
        <v>486</v>
      </c>
      <c r="G460" s="236"/>
      <c r="H460" s="239">
        <v>0.90000000000000002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141</v>
      </c>
      <c r="AU460" s="245" t="s">
        <v>81</v>
      </c>
      <c r="AV460" s="14" t="s">
        <v>81</v>
      </c>
      <c r="AW460" s="14" t="s">
        <v>33</v>
      </c>
      <c r="AX460" s="14" t="s">
        <v>71</v>
      </c>
      <c r="AY460" s="245" t="s">
        <v>129</v>
      </c>
    </row>
    <row r="461" s="15" customFormat="1">
      <c r="A461" s="15"/>
      <c r="B461" s="246"/>
      <c r="C461" s="247"/>
      <c r="D461" s="226" t="s">
        <v>141</v>
      </c>
      <c r="E461" s="248" t="s">
        <v>19</v>
      </c>
      <c r="F461" s="249" t="s">
        <v>144</v>
      </c>
      <c r="G461" s="247"/>
      <c r="H461" s="250">
        <v>22.751999999999999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141</v>
      </c>
      <c r="AU461" s="256" t="s">
        <v>81</v>
      </c>
      <c r="AV461" s="15" t="s">
        <v>137</v>
      </c>
      <c r="AW461" s="15" t="s">
        <v>33</v>
      </c>
      <c r="AX461" s="15" t="s">
        <v>79</v>
      </c>
      <c r="AY461" s="256" t="s">
        <v>129</v>
      </c>
    </row>
    <row r="462" s="2" customFormat="1" ht="16.5" customHeight="1">
      <c r="A462" s="40"/>
      <c r="B462" s="41"/>
      <c r="C462" s="257" t="s">
        <v>487</v>
      </c>
      <c r="D462" s="257" t="s">
        <v>319</v>
      </c>
      <c r="E462" s="258" t="s">
        <v>488</v>
      </c>
      <c r="F462" s="259" t="s">
        <v>489</v>
      </c>
      <c r="G462" s="260" t="s">
        <v>490</v>
      </c>
      <c r="H462" s="261">
        <v>58.585999999999999</v>
      </c>
      <c r="I462" s="262"/>
      <c r="J462" s="263">
        <f>ROUND(I462*H462,2)</f>
        <v>0</v>
      </c>
      <c r="K462" s="259" t="s">
        <v>136</v>
      </c>
      <c r="L462" s="264"/>
      <c r="M462" s="265" t="s">
        <v>19</v>
      </c>
      <c r="N462" s="266" t="s">
        <v>42</v>
      </c>
      <c r="O462" s="86"/>
      <c r="P462" s="215">
        <f>O462*H462</f>
        <v>0</v>
      </c>
      <c r="Q462" s="215">
        <v>0.001</v>
      </c>
      <c r="R462" s="215">
        <f>Q462*H462</f>
        <v>0.058585999999999999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322</v>
      </c>
      <c r="AT462" s="217" t="s">
        <v>319</v>
      </c>
      <c r="AU462" s="217" t="s">
        <v>81</v>
      </c>
      <c r="AY462" s="19" t="s">
        <v>129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79</v>
      </c>
      <c r="BK462" s="218">
        <f>ROUND(I462*H462,2)</f>
        <v>0</v>
      </c>
      <c r="BL462" s="19" t="s">
        <v>256</v>
      </c>
      <c r="BM462" s="217" t="s">
        <v>491</v>
      </c>
    </row>
    <row r="463" s="13" customFormat="1">
      <c r="A463" s="13"/>
      <c r="B463" s="224"/>
      <c r="C463" s="225"/>
      <c r="D463" s="226" t="s">
        <v>141</v>
      </c>
      <c r="E463" s="227" t="s">
        <v>19</v>
      </c>
      <c r="F463" s="228" t="s">
        <v>178</v>
      </c>
      <c r="G463" s="225"/>
      <c r="H463" s="227" t="s">
        <v>19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141</v>
      </c>
      <c r="AU463" s="234" t="s">
        <v>81</v>
      </c>
      <c r="AV463" s="13" t="s">
        <v>79</v>
      </c>
      <c r="AW463" s="13" t="s">
        <v>33</v>
      </c>
      <c r="AX463" s="13" t="s">
        <v>71</v>
      </c>
      <c r="AY463" s="234" t="s">
        <v>129</v>
      </c>
    </row>
    <row r="464" s="14" customFormat="1">
      <c r="A464" s="14"/>
      <c r="B464" s="235"/>
      <c r="C464" s="236"/>
      <c r="D464" s="226" t="s">
        <v>141</v>
      </c>
      <c r="E464" s="237" t="s">
        <v>19</v>
      </c>
      <c r="F464" s="238" t="s">
        <v>238</v>
      </c>
      <c r="G464" s="236"/>
      <c r="H464" s="239">
        <v>8.1600000000000001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141</v>
      </c>
      <c r="AU464" s="245" t="s">
        <v>81</v>
      </c>
      <c r="AV464" s="14" t="s">
        <v>81</v>
      </c>
      <c r="AW464" s="14" t="s">
        <v>33</v>
      </c>
      <c r="AX464" s="14" t="s">
        <v>71</v>
      </c>
      <c r="AY464" s="245" t="s">
        <v>129</v>
      </c>
    </row>
    <row r="465" s="14" customFormat="1">
      <c r="A465" s="14"/>
      <c r="B465" s="235"/>
      <c r="C465" s="236"/>
      <c r="D465" s="226" t="s">
        <v>141</v>
      </c>
      <c r="E465" s="237" t="s">
        <v>19</v>
      </c>
      <c r="F465" s="238" t="s">
        <v>239</v>
      </c>
      <c r="G465" s="236"/>
      <c r="H465" s="239">
        <v>7.3440000000000003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141</v>
      </c>
      <c r="AU465" s="245" t="s">
        <v>81</v>
      </c>
      <c r="AV465" s="14" t="s">
        <v>81</v>
      </c>
      <c r="AW465" s="14" t="s">
        <v>33</v>
      </c>
      <c r="AX465" s="14" t="s">
        <v>71</v>
      </c>
      <c r="AY465" s="245" t="s">
        <v>129</v>
      </c>
    </row>
    <row r="466" s="14" customFormat="1">
      <c r="A466" s="14"/>
      <c r="B466" s="235"/>
      <c r="C466" s="236"/>
      <c r="D466" s="226" t="s">
        <v>141</v>
      </c>
      <c r="E466" s="237" t="s">
        <v>19</v>
      </c>
      <c r="F466" s="238" t="s">
        <v>240</v>
      </c>
      <c r="G466" s="236"/>
      <c r="H466" s="239">
        <v>0.074999999999999997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5" t="s">
        <v>141</v>
      </c>
      <c r="AU466" s="245" t="s">
        <v>81</v>
      </c>
      <c r="AV466" s="14" t="s">
        <v>81</v>
      </c>
      <c r="AW466" s="14" t="s">
        <v>33</v>
      </c>
      <c r="AX466" s="14" t="s">
        <v>71</v>
      </c>
      <c r="AY466" s="245" t="s">
        <v>129</v>
      </c>
    </row>
    <row r="467" s="14" customFormat="1">
      <c r="A467" s="14"/>
      <c r="B467" s="235"/>
      <c r="C467" s="236"/>
      <c r="D467" s="226" t="s">
        <v>141</v>
      </c>
      <c r="E467" s="237" t="s">
        <v>19</v>
      </c>
      <c r="F467" s="238" t="s">
        <v>241</v>
      </c>
      <c r="G467" s="236"/>
      <c r="H467" s="239">
        <v>3.0529999999999999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141</v>
      </c>
      <c r="AU467" s="245" t="s">
        <v>81</v>
      </c>
      <c r="AV467" s="14" t="s">
        <v>81</v>
      </c>
      <c r="AW467" s="14" t="s">
        <v>33</v>
      </c>
      <c r="AX467" s="14" t="s">
        <v>71</v>
      </c>
      <c r="AY467" s="245" t="s">
        <v>129</v>
      </c>
    </row>
    <row r="468" s="14" customFormat="1">
      <c r="A468" s="14"/>
      <c r="B468" s="235"/>
      <c r="C468" s="236"/>
      <c r="D468" s="226" t="s">
        <v>141</v>
      </c>
      <c r="E468" s="237" t="s">
        <v>19</v>
      </c>
      <c r="F468" s="238" t="s">
        <v>242</v>
      </c>
      <c r="G468" s="236"/>
      <c r="H468" s="239">
        <v>2.8599999999999999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141</v>
      </c>
      <c r="AU468" s="245" t="s">
        <v>81</v>
      </c>
      <c r="AV468" s="14" t="s">
        <v>81</v>
      </c>
      <c r="AW468" s="14" t="s">
        <v>33</v>
      </c>
      <c r="AX468" s="14" t="s">
        <v>71</v>
      </c>
      <c r="AY468" s="245" t="s">
        <v>129</v>
      </c>
    </row>
    <row r="469" s="14" customFormat="1">
      <c r="A469" s="14"/>
      <c r="B469" s="235"/>
      <c r="C469" s="236"/>
      <c r="D469" s="226" t="s">
        <v>141</v>
      </c>
      <c r="E469" s="237" t="s">
        <v>19</v>
      </c>
      <c r="F469" s="238" t="s">
        <v>243</v>
      </c>
      <c r="G469" s="236"/>
      <c r="H469" s="239">
        <v>0.14999999999999999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141</v>
      </c>
      <c r="AU469" s="245" t="s">
        <v>81</v>
      </c>
      <c r="AV469" s="14" t="s">
        <v>81</v>
      </c>
      <c r="AW469" s="14" t="s">
        <v>33</v>
      </c>
      <c r="AX469" s="14" t="s">
        <v>71</v>
      </c>
      <c r="AY469" s="245" t="s">
        <v>129</v>
      </c>
    </row>
    <row r="470" s="14" customFormat="1">
      <c r="A470" s="14"/>
      <c r="B470" s="235"/>
      <c r="C470" s="236"/>
      <c r="D470" s="226" t="s">
        <v>141</v>
      </c>
      <c r="E470" s="237" t="s">
        <v>19</v>
      </c>
      <c r="F470" s="238" t="s">
        <v>244</v>
      </c>
      <c r="G470" s="236"/>
      <c r="H470" s="239">
        <v>0.20999999999999999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141</v>
      </c>
      <c r="AU470" s="245" t="s">
        <v>81</v>
      </c>
      <c r="AV470" s="14" t="s">
        <v>81</v>
      </c>
      <c r="AW470" s="14" t="s">
        <v>33</v>
      </c>
      <c r="AX470" s="14" t="s">
        <v>71</v>
      </c>
      <c r="AY470" s="245" t="s">
        <v>129</v>
      </c>
    </row>
    <row r="471" s="14" customFormat="1">
      <c r="A471" s="14"/>
      <c r="B471" s="235"/>
      <c r="C471" s="236"/>
      <c r="D471" s="226" t="s">
        <v>141</v>
      </c>
      <c r="E471" s="237" t="s">
        <v>19</v>
      </c>
      <c r="F471" s="238" t="s">
        <v>486</v>
      </c>
      <c r="G471" s="236"/>
      <c r="H471" s="239">
        <v>0.90000000000000002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141</v>
      </c>
      <c r="AU471" s="245" t="s">
        <v>81</v>
      </c>
      <c r="AV471" s="14" t="s">
        <v>81</v>
      </c>
      <c r="AW471" s="14" t="s">
        <v>33</v>
      </c>
      <c r="AX471" s="14" t="s">
        <v>71</v>
      </c>
      <c r="AY471" s="245" t="s">
        <v>129</v>
      </c>
    </row>
    <row r="472" s="15" customFormat="1">
      <c r="A472" s="15"/>
      <c r="B472" s="246"/>
      <c r="C472" s="247"/>
      <c r="D472" s="226" t="s">
        <v>141</v>
      </c>
      <c r="E472" s="248" t="s">
        <v>19</v>
      </c>
      <c r="F472" s="249" t="s">
        <v>144</v>
      </c>
      <c r="G472" s="247"/>
      <c r="H472" s="250">
        <v>22.751999999999999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141</v>
      </c>
      <c r="AU472" s="256" t="s">
        <v>81</v>
      </c>
      <c r="AV472" s="15" t="s">
        <v>137</v>
      </c>
      <c r="AW472" s="15" t="s">
        <v>33</v>
      </c>
      <c r="AX472" s="15" t="s">
        <v>79</v>
      </c>
      <c r="AY472" s="256" t="s">
        <v>129</v>
      </c>
    </row>
    <row r="473" s="14" customFormat="1">
      <c r="A473" s="14"/>
      <c r="B473" s="235"/>
      <c r="C473" s="236"/>
      <c r="D473" s="226" t="s">
        <v>141</v>
      </c>
      <c r="E473" s="236"/>
      <c r="F473" s="238" t="s">
        <v>492</v>
      </c>
      <c r="G473" s="236"/>
      <c r="H473" s="239">
        <v>58.585999999999999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141</v>
      </c>
      <c r="AU473" s="245" t="s">
        <v>81</v>
      </c>
      <c r="AV473" s="14" t="s">
        <v>81</v>
      </c>
      <c r="AW473" s="14" t="s">
        <v>4</v>
      </c>
      <c r="AX473" s="14" t="s">
        <v>79</v>
      </c>
      <c r="AY473" s="245" t="s">
        <v>129</v>
      </c>
    </row>
    <row r="474" s="2" customFormat="1" ht="16.5" customHeight="1">
      <c r="A474" s="40"/>
      <c r="B474" s="41"/>
      <c r="C474" s="206" t="s">
        <v>493</v>
      </c>
      <c r="D474" s="206" t="s">
        <v>132</v>
      </c>
      <c r="E474" s="207" t="s">
        <v>494</v>
      </c>
      <c r="F474" s="208" t="s">
        <v>495</v>
      </c>
      <c r="G474" s="209" t="s">
        <v>388</v>
      </c>
      <c r="H474" s="210">
        <v>15</v>
      </c>
      <c r="I474" s="211"/>
      <c r="J474" s="212">
        <f>ROUND(I474*H474,2)</f>
        <v>0</v>
      </c>
      <c r="K474" s="208" t="s">
        <v>136</v>
      </c>
      <c r="L474" s="46"/>
      <c r="M474" s="213" t="s">
        <v>19</v>
      </c>
      <c r="N474" s="214" t="s">
        <v>42</v>
      </c>
      <c r="O474" s="86"/>
      <c r="P474" s="215">
        <f>O474*H474</f>
        <v>0</v>
      </c>
      <c r="Q474" s="215">
        <v>0.00021000000000000001</v>
      </c>
      <c r="R474" s="215">
        <f>Q474*H474</f>
        <v>0.00315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256</v>
      </c>
      <c r="AT474" s="217" t="s">
        <v>132</v>
      </c>
      <c r="AU474" s="217" t="s">
        <v>81</v>
      </c>
      <c r="AY474" s="19" t="s">
        <v>129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79</v>
      </c>
      <c r="BK474" s="218">
        <f>ROUND(I474*H474,2)</f>
        <v>0</v>
      </c>
      <c r="BL474" s="19" t="s">
        <v>256</v>
      </c>
      <c r="BM474" s="217" t="s">
        <v>496</v>
      </c>
    </row>
    <row r="475" s="2" customFormat="1">
      <c r="A475" s="40"/>
      <c r="B475" s="41"/>
      <c r="C475" s="42"/>
      <c r="D475" s="219" t="s">
        <v>139</v>
      </c>
      <c r="E475" s="42"/>
      <c r="F475" s="220" t="s">
        <v>497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139</v>
      </c>
      <c r="AU475" s="19" t="s">
        <v>81</v>
      </c>
    </row>
    <row r="476" s="13" customFormat="1">
      <c r="A476" s="13"/>
      <c r="B476" s="224"/>
      <c r="C476" s="225"/>
      <c r="D476" s="226" t="s">
        <v>141</v>
      </c>
      <c r="E476" s="227" t="s">
        <v>19</v>
      </c>
      <c r="F476" s="228" t="s">
        <v>178</v>
      </c>
      <c r="G476" s="225"/>
      <c r="H476" s="227" t="s">
        <v>19</v>
      </c>
      <c r="I476" s="229"/>
      <c r="J476" s="225"/>
      <c r="K476" s="225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141</v>
      </c>
      <c r="AU476" s="234" t="s">
        <v>81</v>
      </c>
      <c r="AV476" s="13" t="s">
        <v>79</v>
      </c>
      <c r="AW476" s="13" t="s">
        <v>33</v>
      </c>
      <c r="AX476" s="13" t="s">
        <v>71</v>
      </c>
      <c r="AY476" s="234" t="s">
        <v>129</v>
      </c>
    </row>
    <row r="477" s="14" customFormat="1">
      <c r="A477" s="14"/>
      <c r="B477" s="235"/>
      <c r="C477" s="236"/>
      <c r="D477" s="226" t="s">
        <v>141</v>
      </c>
      <c r="E477" s="237" t="s">
        <v>19</v>
      </c>
      <c r="F477" s="238" t="s">
        <v>8</v>
      </c>
      <c r="G477" s="236"/>
      <c r="H477" s="239">
        <v>15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141</v>
      </c>
      <c r="AU477" s="245" t="s">
        <v>81</v>
      </c>
      <c r="AV477" s="14" t="s">
        <v>81</v>
      </c>
      <c r="AW477" s="14" t="s">
        <v>33</v>
      </c>
      <c r="AX477" s="14" t="s">
        <v>71</v>
      </c>
      <c r="AY477" s="245" t="s">
        <v>129</v>
      </c>
    </row>
    <row r="478" s="15" customFormat="1">
      <c r="A478" s="15"/>
      <c r="B478" s="246"/>
      <c r="C478" s="247"/>
      <c r="D478" s="226" t="s">
        <v>141</v>
      </c>
      <c r="E478" s="248" t="s">
        <v>19</v>
      </c>
      <c r="F478" s="249" t="s">
        <v>144</v>
      </c>
      <c r="G478" s="247"/>
      <c r="H478" s="250">
        <v>15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141</v>
      </c>
      <c r="AU478" s="256" t="s">
        <v>81</v>
      </c>
      <c r="AV478" s="15" t="s">
        <v>137</v>
      </c>
      <c r="AW478" s="15" t="s">
        <v>33</v>
      </c>
      <c r="AX478" s="15" t="s">
        <v>79</v>
      </c>
      <c r="AY478" s="256" t="s">
        <v>129</v>
      </c>
    </row>
    <row r="479" s="2" customFormat="1" ht="16.5" customHeight="1">
      <c r="A479" s="40"/>
      <c r="B479" s="41"/>
      <c r="C479" s="206" t="s">
        <v>498</v>
      </c>
      <c r="D479" s="206" t="s">
        <v>132</v>
      </c>
      <c r="E479" s="207" t="s">
        <v>499</v>
      </c>
      <c r="F479" s="208" t="s">
        <v>500</v>
      </c>
      <c r="G479" s="209" t="s">
        <v>388</v>
      </c>
      <c r="H479" s="210">
        <v>8</v>
      </c>
      <c r="I479" s="211"/>
      <c r="J479" s="212">
        <f>ROUND(I479*H479,2)</f>
        <v>0</v>
      </c>
      <c r="K479" s="208" t="s">
        <v>136</v>
      </c>
      <c r="L479" s="46"/>
      <c r="M479" s="213" t="s">
        <v>19</v>
      </c>
      <c r="N479" s="214" t="s">
        <v>42</v>
      </c>
      <c r="O479" s="86"/>
      <c r="P479" s="215">
        <f>O479*H479</f>
        <v>0</v>
      </c>
      <c r="Q479" s="215">
        <v>0.00020000000000000001</v>
      </c>
      <c r="R479" s="215">
        <f>Q479*H479</f>
        <v>0.0016000000000000001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256</v>
      </c>
      <c r="AT479" s="217" t="s">
        <v>132</v>
      </c>
      <c r="AU479" s="217" t="s">
        <v>81</v>
      </c>
      <c r="AY479" s="19" t="s">
        <v>129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79</v>
      </c>
      <c r="BK479" s="218">
        <f>ROUND(I479*H479,2)</f>
        <v>0</v>
      </c>
      <c r="BL479" s="19" t="s">
        <v>256</v>
      </c>
      <c r="BM479" s="217" t="s">
        <v>501</v>
      </c>
    </row>
    <row r="480" s="2" customFormat="1">
      <c r="A480" s="40"/>
      <c r="B480" s="41"/>
      <c r="C480" s="42"/>
      <c r="D480" s="219" t="s">
        <v>139</v>
      </c>
      <c r="E480" s="42"/>
      <c r="F480" s="220" t="s">
        <v>502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139</v>
      </c>
      <c r="AU480" s="19" t="s">
        <v>81</v>
      </c>
    </row>
    <row r="481" s="13" customFormat="1">
      <c r="A481" s="13"/>
      <c r="B481" s="224"/>
      <c r="C481" s="225"/>
      <c r="D481" s="226" t="s">
        <v>141</v>
      </c>
      <c r="E481" s="227" t="s">
        <v>19</v>
      </c>
      <c r="F481" s="228" t="s">
        <v>178</v>
      </c>
      <c r="G481" s="225"/>
      <c r="H481" s="227" t="s">
        <v>19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141</v>
      </c>
      <c r="AU481" s="234" t="s">
        <v>81</v>
      </c>
      <c r="AV481" s="13" t="s">
        <v>79</v>
      </c>
      <c r="AW481" s="13" t="s">
        <v>33</v>
      </c>
      <c r="AX481" s="13" t="s">
        <v>71</v>
      </c>
      <c r="AY481" s="234" t="s">
        <v>129</v>
      </c>
    </row>
    <row r="482" s="14" customFormat="1">
      <c r="A482" s="14"/>
      <c r="B482" s="235"/>
      <c r="C482" s="236"/>
      <c r="D482" s="226" t="s">
        <v>141</v>
      </c>
      <c r="E482" s="237" t="s">
        <v>19</v>
      </c>
      <c r="F482" s="238" t="s">
        <v>196</v>
      </c>
      <c r="G482" s="236"/>
      <c r="H482" s="239">
        <v>8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141</v>
      </c>
      <c r="AU482" s="245" t="s">
        <v>81</v>
      </c>
      <c r="AV482" s="14" t="s">
        <v>81</v>
      </c>
      <c r="AW482" s="14" t="s">
        <v>33</v>
      </c>
      <c r="AX482" s="14" t="s">
        <v>71</v>
      </c>
      <c r="AY482" s="245" t="s">
        <v>129</v>
      </c>
    </row>
    <row r="483" s="15" customFormat="1">
      <c r="A483" s="15"/>
      <c r="B483" s="246"/>
      <c r="C483" s="247"/>
      <c r="D483" s="226" t="s">
        <v>141</v>
      </c>
      <c r="E483" s="248" t="s">
        <v>19</v>
      </c>
      <c r="F483" s="249" t="s">
        <v>144</v>
      </c>
      <c r="G483" s="247"/>
      <c r="H483" s="250">
        <v>8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141</v>
      </c>
      <c r="AU483" s="256" t="s">
        <v>81</v>
      </c>
      <c r="AV483" s="15" t="s">
        <v>137</v>
      </c>
      <c r="AW483" s="15" t="s">
        <v>33</v>
      </c>
      <c r="AX483" s="15" t="s">
        <v>79</v>
      </c>
      <c r="AY483" s="256" t="s">
        <v>129</v>
      </c>
    </row>
    <row r="484" s="2" customFormat="1" ht="16.5" customHeight="1">
      <c r="A484" s="40"/>
      <c r="B484" s="41"/>
      <c r="C484" s="206" t="s">
        <v>503</v>
      </c>
      <c r="D484" s="206" t="s">
        <v>132</v>
      </c>
      <c r="E484" s="207" t="s">
        <v>504</v>
      </c>
      <c r="F484" s="208" t="s">
        <v>505</v>
      </c>
      <c r="G484" s="209" t="s">
        <v>313</v>
      </c>
      <c r="H484" s="210">
        <v>29.739999999999998</v>
      </c>
      <c r="I484" s="211"/>
      <c r="J484" s="212">
        <f>ROUND(I484*H484,2)</f>
        <v>0</v>
      </c>
      <c r="K484" s="208" t="s">
        <v>136</v>
      </c>
      <c r="L484" s="46"/>
      <c r="M484" s="213" t="s">
        <v>19</v>
      </c>
      <c r="N484" s="214" t="s">
        <v>42</v>
      </c>
      <c r="O484" s="86"/>
      <c r="P484" s="215">
        <f>O484*H484</f>
        <v>0</v>
      </c>
      <c r="Q484" s="215">
        <v>0.00032000000000000003</v>
      </c>
      <c r="R484" s="215">
        <f>Q484*H484</f>
        <v>0.0095168000000000006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256</v>
      </c>
      <c r="AT484" s="217" t="s">
        <v>132</v>
      </c>
      <c r="AU484" s="217" t="s">
        <v>81</v>
      </c>
      <c r="AY484" s="19" t="s">
        <v>129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79</v>
      </c>
      <c r="BK484" s="218">
        <f>ROUND(I484*H484,2)</f>
        <v>0</v>
      </c>
      <c r="BL484" s="19" t="s">
        <v>256</v>
      </c>
      <c r="BM484" s="217" t="s">
        <v>506</v>
      </c>
    </row>
    <row r="485" s="2" customFormat="1">
      <c r="A485" s="40"/>
      <c r="B485" s="41"/>
      <c r="C485" s="42"/>
      <c r="D485" s="219" t="s">
        <v>139</v>
      </c>
      <c r="E485" s="42"/>
      <c r="F485" s="220" t="s">
        <v>507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139</v>
      </c>
      <c r="AU485" s="19" t="s">
        <v>81</v>
      </c>
    </row>
    <row r="486" s="14" customFormat="1">
      <c r="A486" s="14"/>
      <c r="B486" s="235"/>
      <c r="C486" s="236"/>
      <c r="D486" s="226" t="s">
        <v>141</v>
      </c>
      <c r="E486" s="237" t="s">
        <v>19</v>
      </c>
      <c r="F486" s="238" t="s">
        <v>508</v>
      </c>
      <c r="G486" s="236"/>
      <c r="H486" s="239">
        <v>19.050000000000001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141</v>
      </c>
      <c r="AU486" s="245" t="s">
        <v>81</v>
      </c>
      <c r="AV486" s="14" t="s">
        <v>81</v>
      </c>
      <c r="AW486" s="14" t="s">
        <v>33</v>
      </c>
      <c r="AX486" s="14" t="s">
        <v>71</v>
      </c>
      <c r="AY486" s="245" t="s">
        <v>129</v>
      </c>
    </row>
    <row r="487" s="14" customFormat="1">
      <c r="A487" s="14"/>
      <c r="B487" s="235"/>
      <c r="C487" s="236"/>
      <c r="D487" s="226" t="s">
        <v>141</v>
      </c>
      <c r="E487" s="237" t="s">
        <v>19</v>
      </c>
      <c r="F487" s="238" t="s">
        <v>509</v>
      </c>
      <c r="G487" s="236"/>
      <c r="H487" s="239">
        <v>10.69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141</v>
      </c>
      <c r="AU487" s="245" t="s">
        <v>81</v>
      </c>
      <c r="AV487" s="14" t="s">
        <v>81</v>
      </c>
      <c r="AW487" s="14" t="s">
        <v>33</v>
      </c>
      <c r="AX487" s="14" t="s">
        <v>71</v>
      </c>
      <c r="AY487" s="245" t="s">
        <v>129</v>
      </c>
    </row>
    <row r="488" s="15" customFormat="1">
      <c r="A488" s="15"/>
      <c r="B488" s="246"/>
      <c r="C488" s="247"/>
      <c r="D488" s="226" t="s">
        <v>141</v>
      </c>
      <c r="E488" s="248" t="s">
        <v>19</v>
      </c>
      <c r="F488" s="249" t="s">
        <v>144</v>
      </c>
      <c r="G488" s="247"/>
      <c r="H488" s="250">
        <v>29.740000000000002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141</v>
      </c>
      <c r="AU488" s="256" t="s">
        <v>81</v>
      </c>
      <c r="AV488" s="15" t="s">
        <v>137</v>
      </c>
      <c r="AW488" s="15" t="s">
        <v>33</v>
      </c>
      <c r="AX488" s="15" t="s">
        <v>79</v>
      </c>
      <c r="AY488" s="256" t="s">
        <v>129</v>
      </c>
    </row>
    <row r="489" s="2" customFormat="1" ht="24.15" customHeight="1">
      <c r="A489" s="40"/>
      <c r="B489" s="41"/>
      <c r="C489" s="206" t="s">
        <v>510</v>
      </c>
      <c r="D489" s="206" t="s">
        <v>132</v>
      </c>
      <c r="E489" s="207" t="s">
        <v>511</v>
      </c>
      <c r="F489" s="208" t="s">
        <v>512</v>
      </c>
      <c r="G489" s="209" t="s">
        <v>368</v>
      </c>
      <c r="H489" s="267"/>
      <c r="I489" s="211"/>
      <c r="J489" s="212">
        <f>ROUND(I489*H489,2)</f>
        <v>0</v>
      </c>
      <c r="K489" s="208" t="s">
        <v>136</v>
      </c>
      <c r="L489" s="46"/>
      <c r="M489" s="213" t="s">
        <v>19</v>
      </c>
      <c r="N489" s="214" t="s">
        <v>42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256</v>
      </c>
      <c r="AT489" s="217" t="s">
        <v>132</v>
      </c>
      <c r="AU489" s="217" t="s">
        <v>81</v>
      </c>
      <c r="AY489" s="19" t="s">
        <v>129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79</v>
      </c>
      <c r="BK489" s="218">
        <f>ROUND(I489*H489,2)</f>
        <v>0</v>
      </c>
      <c r="BL489" s="19" t="s">
        <v>256</v>
      </c>
      <c r="BM489" s="217" t="s">
        <v>513</v>
      </c>
    </row>
    <row r="490" s="2" customFormat="1">
      <c r="A490" s="40"/>
      <c r="B490" s="41"/>
      <c r="C490" s="42"/>
      <c r="D490" s="219" t="s">
        <v>139</v>
      </c>
      <c r="E490" s="42"/>
      <c r="F490" s="220" t="s">
        <v>514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139</v>
      </c>
      <c r="AU490" s="19" t="s">
        <v>81</v>
      </c>
    </row>
    <row r="491" s="12" customFormat="1" ht="22.8" customHeight="1">
      <c r="A491" s="12"/>
      <c r="B491" s="190"/>
      <c r="C491" s="191"/>
      <c r="D491" s="192" t="s">
        <v>70</v>
      </c>
      <c r="E491" s="204" t="s">
        <v>515</v>
      </c>
      <c r="F491" s="204" t="s">
        <v>516</v>
      </c>
      <c r="G491" s="191"/>
      <c r="H491" s="191"/>
      <c r="I491" s="194"/>
      <c r="J491" s="205">
        <f>BK491</f>
        <v>0</v>
      </c>
      <c r="K491" s="191"/>
      <c r="L491" s="196"/>
      <c r="M491" s="197"/>
      <c r="N491" s="198"/>
      <c r="O491" s="198"/>
      <c r="P491" s="199">
        <f>SUM(P492:P509)</f>
        <v>0</v>
      </c>
      <c r="Q491" s="198"/>
      <c r="R491" s="199">
        <f>SUM(R492:R509)</f>
        <v>0</v>
      </c>
      <c r="S491" s="198"/>
      <c r="T491" s="200">
        <f>SUM(T492:T509)</f>
        <v>0.068127000000000007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1" t="s">
        <v>81</v>
      </c>
      <c r="AT491" s="202" t="s">
        <v>70</v>
      </c>
      <c r="AU491" s="202" t="s">
        <v>79</v>
      </c>
      <c r="AY491" s="201" t="s">
        <v>129</v>
      </c>
      <c r="BK491" s="203">
        <f>SUM(BK492:BK509)</f>
        <v>0</v>
      </c>
    </row>
    <row r="492" s="2" customFormat="1" ht="21.75" customHeight="1">
      <c r="A492" s="40"/>
      <c r="B492" s="41"/>
      <c r="C492" s="206" t="s">
        <v>517</v>
      </c>
      <c r="D492" s="206" t="s">
        <v>132</v>
      </c>
      <c r="E492" s="207" t="s">
        <v>518</v>
      </c>
      <c r="F492" s="208" t="s">
        <v>519</v>
      </c>
      <c r="G492" s="209" t="s">
        <v>135</v>
      </c>
      <c r="H492" s="210">
        <v>22.709</v>
      </c>
      <c r="I492" s="211"/>
      <c r="J492" s="212">
        <f>ROUND(I492*H492,2)</f>
        <v>0</v>
      </c>
      <c r="K492" s="208" t="s">
        <v>136</v>
      </c>
      <c r="L492" s="46"/>
      <c r="M492" s="213" t="s">
        <v>19</v>
      </c>
      <c r="N492" s="214" t="s">
        <v>42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256</v>
      </c>
      <c r="AT492" s="217" t="s">
        <v>132</v>
      </c>
      <c r="AU492" s="217" t="s">
        <v>81</v>
      </c>
      <c r="AY492" s="19" t="s">
        <v>129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79</v>
      </c>
      <c r="BK492" s="218">
        <f>ROUND(I492*H492,2)</f>
        <v>0</v>
      </c>
      <c r="BL492" s="19" t="s">
        <v>256</v>
      </c>
      <c r="BM492" s="217" t="s">
        <v>520</v>
      </c>
    </row>
    <row r="493" s="2" customFormat="1">
      <c r="A493" s="40"/>
      <c r="B493" s="41"/>
      <c r="C493" s="42"/>
      <c r="D493" s="219" t="s">
        <v>139</v>
      </c>
      <c r="E493" s="42"/>
      <c r="F493" s="220" t="s">
        <v>521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139</v>
      </c>
      <c r="AU493" s="19" t="s">
        <v>81</v>
      </c>
    </row>
    <row r="494" s="13" customFormat="1">
      <c r="A494" s="13"/>
      <c r="B494" s="224"/>
      <c r="C494" s="225"/>
      <c r="D494" s="226" t="s">
        <v>141</v>
      </c>
      <c r="E494" s="227" t="s">
        <v>19</v>
      </c>
      <c r="F494" s="228" t="s">
        <v>254</v>
      </c>
      <c r="G494" s="225"/>
      <c r="H494" s="227" t="s">
        <v>19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4" t="s">
        <v>141</v>
      </c>
      <c r="AU494" s="234" t="s">
        <v>81</v>
      </c>
      <c r="AV494" s="13" t="s">
        <v>79</v>
      </c>
      <c r="AW494" s="13" t="s">
        <v>33</v>
      </c>
      <c r="AX494" s="13" t="s">
        <v>71</v>
      </c>
      <c r="AY494" s="234" t="s">
        <v>129</v>
      </c>
    </row>
    <row r="495" s="14" customFormat="1">
      <c r="A495" s="14"/>
      <c r="B495" s="235"/>
      <c r="C495" s="236"/>
      <c r="D495" s="226" t="s">
        <v>141</v>
      </c>
      <c r="E495" s="237" t="s">
        <v>19</v>
      </c>
      <c r="F495" s="238" t="s">
        <v>522</v>
      </c>
      <c r="G495" s="236"/>
      <c r="H495" s="239">
        <v>12.112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141</v>
      </c>
      <c r="AU495" s="245" t="s">
        <v>81</v>
      </c>
      <c r="AV495" s="14" t="s">
        <v>81</v>
      </c>
      <c r="AW495" s="14" t="s">
        <v>33</v>
      </c>
      <c r="AX495" s="14" t="s">
        <v>71</v>
      </c>
      <c r="AY495" s="245" t="s">
        <v>129</v>
      </c>
    </row>
    <row r="496" s="14" customFormat="1">
      <c r="A496" s="14"/>
      <c r="B496" s="235"/>
      <c r="C496" s="236"/>
      <c r="D496" s="226" t="s">
        <v>141</v>
      </c>
      <c r="E496" s="237" t="s">
        <v>19</v>
      </c>
      <c r="F496" s="238" t="s">
        <v>523</v>
      </c>
      <c r="G496" s="236"/>
      <c r="H496" s="239">
        <v>0.47999999999999998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141</v>
      </c>
      <c r="AU496" s="245" t="s">
        <v>81</v>
      </c>
      <c r="AV496" s="14" t="s">
        <v>81</v>
      </c>
      <c r="AW496" s="14" t="s">
        <v>33</v>
      </c>
      <c r="AX496" s="14" t="s">
        <v>71</v>
      </c>
      <c r="AY496" s="245" t="s">
        <v>129</v>
      </c>
    </row>
    <row r="497" s="14" customFormat="1">
      <c r="A497" s="14"/>
      <c r="B497" s="235"/>
      <c r="C497" s="236"/>
      <c r="D497" s="226" t="s">
        <v>141</v>
      </c>
      <c r="E497" s="237" t="s">
        <v>19</v>
      </c>
      <c r="F497" s="238" t="s">
        <v>524</v>
      </c>
      <c r="G497" s="236"/>
      <c r="H497" s="239">
        <v>9.9220000000000006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141</v>
      </c>
      <c r="AU497" s="245" t="s">
        <v>81</v>
      </c>
      <c r="AV497" s="14" t="s">
        <v>81</v>
      </c>
      <c r="AW497" s="14" t="s">
        <v>33</v>
      </c>
      <c r="AX497" s="14" t="s">
        <v>71</v>
      </c>
      <c r="AY497" s="245" t="s">
        <v>129</v>
      </c>
    </row>
    <row r="498" s="14" customFormat="1">
      <c r="A498" s="14"/>
      <c r="B498" s="235"/>
      <c r="C498" s="236"/>
      <c r="D498" s="226" t="s">
        <v>141</v>
      </c>
      <c r="E498" s="237" t="s">
        <v>19</v>
      </c>
      <c r="F498" s="238" t="s">
        <v>525</v>
      </c>
      <c r="G498" s="236"/>
      <c r="H498" s="239">
        <v>0.19500000000000001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141</v>
      </c>
      <c r="AU498" s="245" t="s">
        <v>81</v>
      </c>
      <c r="AV498" s="14" t="s">
        <v>81</v>
      </c>
      <c r="AW498" s="14" t="s">
        <v>33</v>
      </c>
      <c r="AX498" s="14" t="s">
        <v>71</v>
      </c>
      <c r="AY498" s="245" t="s">
        <v>129</v>
      </c>
    </row>
    <row r="499" s="15" customFormat="1">
      <c r="A499" s="15"/>
      <c r="B499" s="246"/>
      <c r="C499" s="247"/>
      <c r="D499" s="226" t="s">
        <v>141</v>
      </c>
      <c r="E499" s="248" t="s">
        <v>19</v>
      </c>
      <c r="F499" s="249" t="s">
        <v>144</v>
      </c>
      <c r="G499" s="247"/>
      <c r="H499" s="250">
        <v>22.709000000000003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141</v>
      </c>
      <c r="AU499" s="256" t="s">
        <v>81</v>
      </c>
      <c r="AV499" s="15" t="s">
        <v>137</v>
      </c>
      <c r="AW499" s="15" t="s">
        <v>33</v>
      </c>
      <c r="AX499" s="15" t="s">
        <v>79</v>
      </c>
      <c r="AY499" s="256" t="s">
        <v>129</v>
      </c>
    </row>
    <row r="500" s="2" customFormat="1" ht="16.5" customHeight="1">
      <c r="A500" s="40"/>
      <c r="B500" s="41"/>
      <c r="C500" s="206" t="s">
        <v>526</v>
      </c>
      <c r="D500" s="206" t="s">
        <v>132</v>
      </c>
      <c r="E500" s="207" t="s">
        <v>527</v>
      </c>
      <c r="F500" s="208" t="s">
        <v>528</v>
      </c>
      <c r="G500" s="209" t="s">
        <v>135</v>
      </c>
      <c r="H500" s="210">
        <v>22.709</v>
      </c>
      <c r="I500" s="211"/>
      <c r="J500" s="212">
        <f>ROUND(I500*H500,2)</f>
        <v>0</v>
      </c>
      <c r="K500" s="208" t="s">
        <v>136</v>
      </c>
      <c r="L500" s="46"/>
      <c r="M500" s="213" t="s">
        <v>19</v>
      </c>
      <c r="N500" s="214" t="s">
        <v>42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0.0030000000000000001</v>
      </c>
      <c r="T500" s="216">
        <f>S500*H500</f>
        <v>0.068127000000000007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256</v>
      </c>
      <c r="AT500" s="217" t="s">
        <v>132</v>
      </c>
      <c r="AU500" s="217" t="s">
        <v>81</v>
      </c>
      <c r="AY500" s="19" t="s">
        <v>129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79</v>
      </c>
      <c r="BK500" s="218">
        <f>ROUND(I500*H500,2)</f>
        <v>0</v>
      </c>
      <c r="BL500" s="19" t="s">
        <v>256</v>
      </c>
      <c r="BM500" s="217" t="s">
        <v>529</v>
      </c>
    </row>
    <row r="501" s="2" customFormat="1">
      <c r="A501" s="40"/>
      <c r="B501" s="41"/>
      <c r="C501" s="42"/>
      <c r="D501" s="219" t="s">
        <v>139</v>
      </c>
      <c r="E501" s="42"/>
      <c r="F501" s="220" t="s">
        <v>530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139</v>
      </c>
      <c r="AU501" s="19" t="s">
        <v>81</v>
      </c>
    </row>
    <row r="502" s="13" customFormat="1">
      <c r="A502" s="13"/>
      <c r="B502" s="224"/>
      <c r="C502" s="225"/>
      <c r="D502" s="226" t="s">
        <v>141</v>
      </c>
      <c r="E502" s="227" t="s">
        <v>19</v>
      </c>
      <c r="F502" s="228" t="s">
        <v>254</v>
      </c>
      <c r="G502" s="225"/>
      <c r="H502" s="227" t="s">
        <v>19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141</v>
      </c>
      <c r="AU502" s="234" t="s">
        <v>81</v>
      </c>
      <c r="AV502" s="13" t="s">
        <v>79</v>
      </c>
      <c r="AW502" s="13" t="s">
        <v>33</v>
      </c>
      <c r="AX502" s="13" t="s">
        <v>71</v>
      </c>
      <c r="AY502" s="234" t="s">
        <v>129</v>
      </c>
    </row>
    <row r="503" s="14" customFormat="1">
      <c r="A503" s="14"/>
      <c r="B503" s="235"/>
      <c r="C503" s="236"/>
      <c r="D503" s="226" t="s">
        <v>141</v>
      </c>
      <c r="E503" s="237" t="s">
        <v>19</v>
      </c>
      <c r="F503" s="238" t="s">
        <v>522</v>
      </c>
      <c r="G503" s="236"/>
      <c r="H503" s="239">
        <v>12.112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141</v>
      </c>
      <c r="AU503" s="245" t="s">
        <v>81</v>
      </c>
      <c r="AV503" s="14" t="s">
        <v>81</v>
      </c>
      <c r="AW503" s="14" t="s">
        <v>33</v>
      </c>
      <c r="AX503" s="14" t="s">
        <v>71</v>
      </c>
      <c r="AY503" s="245" t="s">
        <v>129</v>
      </c>
    </row>
    <row r="504" s="14" customFormat="1">
      <c r="A504" s="14"/>
      <c r="B504" s="235"/>
      <c r="C504" s="236"/>
      <c r="D504" s="226" t="s">
        <v>141</v>
      </c>
      <c r="E504" s="237" t="s">
        <v>19</v>
      </c>
      <c r="F504" s="238" t="s">
        <v>523</v>
      </c>
      <c r="G504" s="236"/>
      <c r="H504" s="239">
        <v>0.47999999999999998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141</v>
      </c>
      <c r="AU504" s="245" t="s">
        <v>81</v>
      </c>
      <c r="AV504" s="14" t="s">
        <v>81</v>
      </c>
      <c r="AW504" s="14" t="s">
        <v>33</v>
      </c>
      <c r="AX504" s="14" t="s">
        <v>71</v>
      </c>
      <c r="AY504" s="245" t="s">
        <v>129</v>
      </c>
    </row>
    <row r="505" s="14" customFormat="1">
      <c r="A505" s="14"/>
      <c r="B505" s="235"/>
      <c r="C505" s="236"/>
      <c r="D505" s="226" t="s">
        <v>141</v>
      </c>
      <c r="E505" s="237" t="s">
        <v>19</v>
      </c>
      <c r="F505" s="238" t="s">
        <v>524</v>
      </c>
      <c r="G505" s="236"/>
      <c r="H505" s="239">
        <v>9.9220000000000006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5" t="s">
        <v>141</v>
      </c>
      <c r="AU505" s="245" t="s">
        <v>81</v>
      </c>
      <c r="AV505" s="14" t="s">
        <v>81</v>
      </c>
      <c r="AW505" s="14" t="s">
        <v>33</v>
      </c>
      <c r="AX505" s="14" t="s">
        <v>71</v>
      </c>
      <c r="AY505" s="245" t="s">
        <v>129</v>
      </c>
    </row>
    <row r="506" s="14" customFormat="1">
      <c r="A506" s="14"/>
      <c r="B506" s="235"/>
      <c r="C506" s="236"/>
      <c r="D506" s="226" t="s">
        <v>141</v>
      </c>
      <c r="E506" s="237" t="s">
        <v>19</v>
      </c>
      <c r="F506" s="238" t="s">
        <v>525</v>
      </c>
      <c r="G506" s="236"/>
      <c r="H506" s="239">
        <v>0.19500000000000001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141</v>
      </c>
      <c r="AU506" s="245" t="s">
        <v>81</v>
      </c>
      <c r="AV506" s="14" t="s">
        <v>81</v>
      </c>
      <c r="AW506" s="14" t="s">
        <v>33</v>
      </c>
      <c r="AX506" s="14" t="s">
        <v>71</v>
      </c>
      <c r="AY506" s="245" t="s">
        <v>129</v>
      </c>
    </row>
    <row r="507" s="15" customFormat="1">
      <c r="A507" s="15"/>
      <c r="B507" s="246"/>
      <c r="C507" s="247"/>
      <c r="D507" s="226" t="s">
        <v>141</v>
      </c>
      <c r="E507" s="248" t="s">
        <v>19</v>
      </c>
      <c r="F507" s="249" t="s">
        <v>144</v>
      </c>
      <c r="G507" s="247"/>
      <c r="H507" s="250">
        <v>22.709000000000003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6" t="s">
        <v>141</v>
      </c>
      <c r="AU507" s="256" t="s">
        <v>81</v>
      </c>
      <c r="AV507" s="15" t="s">
        <v>137</v>
      </c>
      <c r="AW507" s="15" t="s">
        <v>33</v>
      </c>
      <c r="AX507" s="15" t="s">
        <v>79</v>
      </c>
      <c r="AY507" s="256" t="s">
        <v>129</v>
      </c>
    </row>
    <row r="508" s="2" customFormat="1" ht="24.15" customHeight="1">
      <c r="A508" s="40"/>
      <c r="B508" s="41"/>
      <c r="C508" s="206" t="s">
        <v>531</v>
      </c>
      <c r="D508" s="206" t="s">
        <v>132</v>
      </c>
      <c r="E508" s="207" t="s">
        <v>532</v>
      </c>
      <c r="F508" s="208" t="s">
        <v>533</v>
      </c>
      <c r="G508" s="209" t="s">
        <v>368</v>
      </c>
      <c r="H508" s="267"/>
      <c r="I508" s="211"/>
      <c r="J508" s="212">
        <f>ROUND(I508*H508,2)</f>
        <v>0</v>
      </c>
      <c r="K508" s="208" t="s">
        <v>136</v>
      </c>
      <c r="L508" s="46"/>
      <c r="M508" s="213" t="s">
        <v>19</v>
      </c>
      <c r="N508" s="214" t="s">
        <v>42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256</v>
      </c>
      <c r="AT508" s="217" t="s">
        <v>132</v>
      </c>
      <c r="AU508" s="217" t="s">
        <v>81</v>
      </c>
      <c r="AY508" s="19" t="s">
        <v>129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79</v>
      </c>
      <c r="BK508" s="218">
        <f>ROUND(I508*H508,2)</f>
        <v>0</v>
      </c>
      <c r="BL508" s="19" t="s">
        <v>256</v>
      </c>
      <c r="BM508" s="217" t="s">
        <v>534</v>
      </c>
    </row>
    <row r="509" s="2" customFormat="1">
      <c r="A509" s="40"/>
      <c r="B509" s="41"/>
      <c r="C509" s="42"/>
      <c r="D509" s="219" t="s">
        <v>139</v>
      </c>
      <c r="E509" s="42"/>
      <c r="F509" s="220" t="s">
        <v>535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139</v>
      </c>
      <c r="AU509" s="19" t="s">
        <v>81</v>
      </c>
    </row>
    <row r="510" s="12" customFormat="1" ht="22.8" customHeight="1">
      <c r="A510" s="12"/>
      <c r="B510" s="190"/>
      <c r="C510" s="191"/>
      <c r="D510" s="192" t="s">
        <v>70</v>
      </c>
      <c r="E510" s="204" t="s">
        <v>536</v>
      </c>
      <c r="F510" s="204" t="s">
        <v>537</v>
      </c>
      <c r="G510" s="191"/>
      <c r="H510" s="191"/>
      <c r="I510" s="194"/>
      <c r="J510" s="205">
        <f>BK510</f>
        <v>0</v>
      </c>
      <c r="K510" s="191"/>
      <c r="L510" s="196"/>
      <c r="M510" s="197"/>
      <c r="N510" s="198"/>
      <c r="O510" s="198"/>
      <c r="P510" s="199">
        <f>SUM(P511:P597)</f>
        <v>0</v>
      </c>
      <c r="Q510" s="198"/>
      <c r="R510" s="199">
        <f>SUM(R511:R597)</f>
        <v>0.95244660000000003</v>
      </c>
      <c r="S510" s="198"/>
      <c r="T510" s="200">
        <f>SUM(T511:T597)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1" t="s">
        <v>81</v>
      </c>
      <c r="AT510" s="202" t="s">
        <v>70</v>
      </c>
      <c r="AU510" s="202" t="s">
        <v>79</v>
      </c>
      <c r="AY510" s="201" t="s">
        <v>129</v>
      </c>
      <c r="BK510" s="203">
        <f>SUM(BK511:BK597)</f>
        <v>0</v>
      </c>
    </row>
    <row r="511" s="2" customFormat="1" ht="16.5" customHeight="1">
      <c r="A511" s="40"/>
      <c r="B511" s="41"/>
      <c r="C511" s="206" t="s">
        <v>538</v>
      </c>
      <c r="D511" s="206" t="s">
        <v>132</v>
      </c>
      <c r="E511" s="207" t="s">
        <v>539</v>
      </c>
      <c r="F511" s="208" t="s">
        <v>540</v>
      </c>
      <c r="G511" s="209" t="s">
        <v>135</v>
      </c>
      <c r="H511" s="210">
        <v>5.5999999999999996</v>
      </c>
      <c r="I511" s="211"/>
      <c r="J511" s="212">
        <f>ROUND(I511*H511,2)</f>
        <v>0</v>
      </c>
      <c r="K511" s="208" t="s">
        <v>136</v>
      </c>
      <c r="L511" s="46"/>
      <c r="M511" s="213" t="s">
        <v>19</v>
      </c>
      <c r="N511" s="214" t="s">
        <v>42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256</v>
      </c>
      <c r="AT511" s="217" t="s">
        <v>132</v>
      </c>
      <c r="AU511" s="217" t="s">
        <v>81</v>
      </c>
      <c r="AY511" s="19" t="s">
        <v>129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79</v>
      </c>
      <c r="BK511" s="218">
        <f>ROUND(I511*H511,2)</f>
        <v>0</v>
      </c>
      <c r="BL511" s="19" t="s">
        <v>256</v>
      </c>
      <c r="BM511" s="217" t="s">
        <v>541</v>
      </c>
    </row>
    <row r="512" s="2" customFormat="1">
      <c r="A512" s="40"/>
      <c r="B512" s="41"/>
      <c r="C512" s="42"/>
      <c r="D512" s="219" t="s">
        <v>139</v>
      </c>
      <c r="E512" s="42"/>
      <c r="F512" s="220" t="s">
        <v>542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139</v>
      </c>
      <c r="AU512" s="19" t="s">
        <v>81</v>
      </c>
    </row>
    <row r="513" s="13" customFormat="1">
      <c r="A513" s="13"/>
      <c r="B513" s="224"/>
      <c r="C513" s="225"/>
      <c r="D513" s="226" t="s">
        <v>141</v>
      </c>
      <c r="E513" s="227" t="s">
        <v>19</v>
      </c>
      <c r="F513" s="228" t="s">
        <v>543</v>
      </c>
      <c r="G513" s="225"/>
      <c r="H513" s="227" t="s">
        <v>19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141</v>
      </c>
      <c r="AU513" s="234" t="s">
        <v>81</v>
      </c>
      <c r="AV513" s="13" t="s">
        <v>79</v>
      </c>
      <c r="AW513" s="13" t="s">
        <v>33</v>
      </c>
      <c r="AX513" s="13" t="s">
        <v>71</v>
      </c>
      <c r="AY513" s="234" t="s">
        <v>129</v>
      </c>
    </row>
    <row r="514" s="14" customFormat="1">
      <c r="A514" s="14"/>
      <c r="B514" s="235"/>
      <c r="C514" s="236"/>
      <c r="D514" s="226" t="s">
        <v>141</v>
      </c>
      <c r="E514" s="237" t="s">
        <v>19</v>
      </c>
      <c r="F514" s="238" t="s">
        <v>544</v>
      </c>
      <c r="G514" s="236"/>
      <c r="H514" s="239">
        <v>5.5999999999999996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141</v>
      </c>
      <c r="AU514" s="245" t="s">
        <v>81</v>
      </c>
      <c r="AV514" s="14" t="s">
        <v>81</v>
      </c>
      <c r="AW514" s="14" t="s">
        <v>33</v>
      </c>
      <c r="AX514" s="14" t="s">
        <v>71</v>
      </c>
      <c r="AY514" s="245" t="s">
        <v>129</v>
      </c>
    </row>
    <row r="515" s="15" customFormat="1">
      <c r="A515" s="15"/>
      <c r="B515" s="246"/>
      <c r="C515" s="247"/>
      <c r="D515" s="226" t="s">
        <v>141</v>
      </c>
      <c r="E515" s="248" t="s">
        <v>19</v>
      </c>
      <c r="F515" s="249" t="s">
        <v>144</v>
      </c>
      <c r="G515" s="247"/>
      <c r="H515" s="250">
        <v>5.5999999999999996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141</v>
      </c>
      <c r="AU515" s="256" t="s">
        <v>81</v>
      </c>
      <c r="AV515" s="15" t="s">
        <v>137</v>
      </c>
      <c r="AW515" s="15" t="s">
        <v>33</v>
      </c>
      <c r="AX515" s="15" t="s">
        <v>79</v>
      </c>
      <c r="AY515" s="256" t="s">
        <v>129</v>
      </c>
    </row>
    <row r="516" s="2" customFormat="1" ht="16.5" customHeight="1">
      <c r="A516" s="40"/>
      <c r="B516" s="41"/>
      <c r="C516" s="257" t="s">
        <v>545</v>
      </c>
      <c r="D516" s="257" t="s">
        <v>319</v>
      </c>
      <c r="E516" s="258" t="s">
        <v>546</v>
      </c>
      <c r="F516" s="259" t="s">
        <v>489</v>
      </c>
      <c r="G516" s="260" t="s">
        <v>490</v>
      </c>
      <c r="H516" s="261">
        <v>14.42</v>
      </c>
      <c r="I516" s="262"/>
      <c r="J516" s="263">
        <f>ROUND(I516*H516,2)</f>
        <v>0</v>
      </c>
      <c r="K516" s="259" t="s">
        <v>19</v>
      </c>
      <c r="L516" s="264"/>
      <c r="M516" s="265" t="s">
        <v>19</v>
      </c>
      <c r="N516" s="266" t="s">
        <v>42</v>
      </c>
      <c r="O516" s="86"/>
      <c r="P516" s="215">
        <f>O516*H516</f>
        <v>0</v>
      </c>
      <c r="Q516" s="215">
        <v>0.001</v>
      </c>
      <c r="R516" s="215">
        <f>Q516*H516</f>
        <v>0.014420000000000001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322</v>
      </c>
      <c r="AT516" s="217" t="s">
        <v>319</v>
      </c>
      <c r="AU516" s="217" t="s">
        <v>81</v>
      </c>
      <c r="AY516" s="19" t="s">
        <v>129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79</v>
      </c>
      <c r="BK516" s="218">
        <f>ROUND(I516*H516,2)</f>
        <v>0</v>
      </c>
      <c r="BL516" s="19" t="s">
        <v>256</v>
      </c>
      <c r="BM516" s="217" t="s">
        <v>547</v>
      </c>
    </row>
    <row r="517" s="13" customFormat="1">
      <c r="A517" s="13"/>
      <c r="B517" s="224"/>
      <c r="C517" s="225"/>
      <c r="D517" s="226" t="s">
        <v>141</v>
      </c>
      <c r="E517" s="227" t="s">
        <v>19</v>
      </c>
      <c r="F517" s="228" t="s">
        <v>543</v>
      </c>
      <c r="G517" s="225"/>
      <c r="H517" s="227" t="s">
        <v>19</v>
      </c>
      <c r="I517" s="229"/>
      <c r="J517" s="225"/>
      <c r="K517" s="225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141</v>
      </c>
      <c r="AU517" s="234" t="s">
        <v>81</v>
      </c>
      <c r="AV517" s="13" t="s">
        <v>79</v>
      </c>
      <c r="AW517" s="13" t="s">
        <v>33</v>
      </c>
      <c r="AX517" s="13" t="s">
        <v>71</v>
      </c>
      <c r="AY517" s="234" t="s">
        <v>129</v>
      </c>
    </row>
    <row r="518" s="14" customFormat="1">
      <c r="A518" s="14"/>
      <c r="B518" s="235"/>
      <c r="C518" s="236"/>
      <c r="D518" s="226" t="s">
        <v>141</v>
      </c>
      <c r="E518" s="237" t="s">
        <v>19</v>
      </c>
      <c r="F518" s="238" t="s">
        <v>544</v>
      </c>
      <c r="G518" s="236"/>
      <c r="H518" s="239">
        <v>5.5999999999999996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141</v>
      </c>
      <c r="AU518" s="245" t="s">
        <v>81</v>
      </c>
      <c r="AV518" s="14" t="s">
        <v>81</v>
      </c>
      <c r="AW518" s="14" t="s">
        <v>33</v>
      </c>
      <c r="AX518" s="14" t="s">
        <v>71</v>
      </c>
      <c r="AY518" s="245" t="s">
        <v>129</v>
      </c>
    </row>
    <row r="519" s="15" customFormat="1">
      <c r="A519" s="15"/>
      <c r="B519" s="246"/>
      <c r="C519" s="247"/>
      <c r="D519" s="226" t="s">
        <v>141</v>
      </c>
      <c r="E519" s="248" t="s">
        <v>19</v>
      </c>
      <c r="F519" s="249" t="s">
        <v>144</v>
      </c>
      <c r="G519" s="247"/>
      <c r="H519" s="250">
        <v>5.5999999999999996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141</v>
      </c>
      <c r="AU519" s="256" t="s">
        <v>81</v>
      </c>
      <c r="AV519" s="15" t="s">
        <v>137</v>
      </c>
      <c r="AW519" s="15" t="s">
        <v>33</v>
      </c>
      <c r="AX519" s="15" t="s">
        <v>79</v>
      </c>
      <c r="AY519" s="256" t="s">
        <v>129</v>
      </c>
    </row>
    <row r="520" s="14" customFormat="1">
      <c r="A520" s="14"/>
      <c r="B520" s="235"/>
      <c r="C520" s="236"/>
      <c r="D520" s="226" t="s">
        <v>141</v>
      </c>
      <c r="E520" s="236"/>
      <c r="F520" s="238" t="s">
        <v>548</v>
      </c>
      <c r="G520" s="236"/>
      <c r="H520" s="239">
        <v>14.42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141</v>
      </c>
      <c r="AU520" s="245" t="s">
        <v>81</v>
      </c>
      <c r="AV520" s="14" t="s">
        <v>81</v>
      </c>
      <c r="AW520" s="14" t="s">
        <v>4</v>
      </c>
      <c r="AX520" s="14" t="s">
        <v>79</v>
      </c>
      <c r="AY520" s="245" t="s">
        <v>129</v>
      </c>
    </row>
    <row r="521" s="2" customFormat="1" ht="24.15" customHeight="1">
      <c r="A521" s="40"/>
      <c r="B521" s="41"/>
      <c r="C521" s="206" t="s">
        <v>549</v>
      </c>
      <c r="D521" s="206" t="s">
        <v>132</v>
      </c>
      <c r="E521" s="207" t="s">
        <v>550</v>
      </c>
      <c r="F521" s="208" t="s">
        <v>551</v>
      </c>
      <c r="G521" s="209" t="s">
        <v>135</v>
      </c>
      <c r="H521" s="210">
        <v>42.518000000000001</v>
      </c>
      <c r="I521" s="211"/>
      <c r="J521" s="212">
        <f>ROUND(I521*H521,2)</f>
        <v>0</v>
      </c>
      <c r="K521" s="208" t="s">
        <v>136</v>
      </c>
      <c r="L521" s="46"/>
      <c r="M521" s="213" t="s">
        <v>19</v>
      </c>
      <c r="N521" s="214" t="s">
        <v>42</v>
      </c>
      <c r="O521" s="86"/>
      <c r="P521" s="215">
        <f>O521*H521</f>
        <v>0</v>
      </c>
      <c r="Q521" s="215">
        <v>0.0060499999999999998</v>
      </c>
      <c r="R521" s="215">
        <f>Q521*H521</f>
        <v>0.25723390000000002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256</v>
      </c>
      <c r="AT521" s="217" t="s">
        <v>132</v>
      </c>
      <c r="AU521" s="217" t="s">
        <v>81</v>
      </c>
      <c r="AY521" s="19" t="s">
        <v>129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79</v>
      </c>
      <c r="BK521" s="218">
        <f>ROUND(I521*H521,2)</f>
        <v>0</v>
      </c>
      <c r="BL521" s="19" t="s">
        <v>256</v>
      </c>
      <c r="BM521" s="217" t="s">
        <v>552</v>
      </c>
    </row>
    <row r="522" s="2" customFormat="1">
      <c r="A522" s="40"/>
      <c r="B522" s="41"/>
      <c r="C522" s="42"/>
      <c r="D522" s="219" t="s">
        <v>139</v>
      </c>
      <c r="E522" s="42"/>
      <c r="F522" s="220" t="s">
        <v>553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139</v>
      </c>
      <c r="AU522" s="19" t="s">
        <v>81</v>
      </c>
    </row>
    <row r="523" s="13" customFormat="1">
      <c r="A523" s="13"/>
      <c r="B523" s="224"/>
      <c r="C523" s="225"/>
      <c r="D523" s="226" t="s">
        <v>141</v>
      </c>
      <c r="E523" s="227" t="s">
        <v>19</v>
      </c>
      <c r="F523" s="228" t="s">
        <v>178</v>
      </c>
      <c r="G523" s="225"/>
      <c r="H523" s="227" t="s">
        <v>19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141</v>
      </c>
      <c r="AU523" s="234" t="s">
        <v>81</v>
      </c>
      <c r="AV523" s="13" t="s">
        <v>79</v>
      </c>
      <c r="AW523" s="13" t="s">
        <v>33</v>
      </c>
      <c r="AX523" s="13" t="s">
        <v>71</v>
      </c>
      <c r="AY523" s="234" t="s">
        <v>129</v>
      </c>
    </row>
    <row r="524" s="14" customFormat="1">
      <c r="A524" s="14"/>
      <c r="B524" s="235"/>
      <c r="C524" s="236"/>
      <c r="D524" s="226" t="s">
        <v>141</v>
      </c>
      <c r="E524" s="237" t="s">
        <v>19</v>
      </c>
      <c r="F524" s="238" t="s">
        <v>554</v>
      </c>
      <c r="G524" s="236"/>
      <c r="H524" s="239">
        <v>20.34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141</v>
      </c>
      <c r="AU524" s="245" t="s">
        <v>81</v>
      </c>
      <c r="AV524" s="14" t="s">
        <v>81</v>
      </c>
      <c r="AW524" s="14" t="s">
        <v>33</v>
      </c>
      <c r="AX524" s="14" t="s">
        <v>71</v>
      </c>
      <c r="AY524" s="245" t="s">
        <v>129</v>
      </c>
    </row>
    <row r="525" s="14" customFormat="1">
      <c r="A525" s="14"/>
      <c r="B525" s="235"/>
      <c r="C525" s="236"/>
      <c r="D525" s="226" t="s">
        <v>141</v>
      </c>
      <c r="E525" s="237" t="s">
        <v>19</v>
      </c>
      <c r="F525" s="238" t="s">
        <v>555</v>
      </c>
      <c r="G525" s="236"/>
      <c r="H525" s="239">
        <v>-1.3500000000000001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141</v>
      </c>
      <c r="AU525" s="245" t="s">
        <v>81</v>
      </c>
      <c r="AV525" s="14" t="s">
        <v>81</v>
      </c>
      <c r="AW525" s="14" t="s">
        <v>33</v>
      </c>
      <c r="AX525" s="14" t="s">
        <v>71</v>
      </c>
      <c r="AY525" s="245" t="s">
        <v>129</v>
      </c>
    </row>
    <row r="526" s="14" customFormat="1">
      <c r="A526" s="14"/>
      <c r="B526" s="235"/>
      <c r="C526" s="236"/>
      <c r="D526" s="226" t="s">
        <v>141</v>
      </c>
      <c r="E526" s="237" t="s">
        <v>19</v>
      </c>
      <c r="F526" s="238" t="s">
        <v>556</v>
      </c>
      <c r="G526" s="236"/>
      <c r="H526" s="239">
        <v>3.52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141</v>
      </c>
      <c r="AU526" s="245" t="s">
        <v>81</v>
      </c>
      <c r="AV526" s="14" t="s">
        <v>81</v>
      </c>
      <c r="AW526" s="14" t="s">
        <v>33</v>
      </c>
      <c r="AX526" s="14" t="s">
        <v>71</v>
      </c>
      <c r="AY526" s="245" t="s">
        <v>129</v>
      </c>
    </row>
    <row r="527" s="14" customFormat="1">
      <c r="A527" s="14"/>
      <c r="B527" s="235"/>
      <c r="C527" s="236"/>
      <c r="D527" s="226" t="s">
        <v>141</v>
      </c>
      <c r="E527" s="237" t="s">
        <v>19</v>
      </c>
      <c r="F527" s="238" t="s">
        <v>557</v>
      </c>
      <c r="G527" s="236"/>
      <c r="H527" s="239">
        <v>4.1799999999999997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141</v>
      </c>
      <c r="AU527" s="245" t="s">
        <v>81</v>
      </c>
      <c r="AV527" s="14" t="s">
        <v>81</v>
      </c>
      <c r="AW527" s="14" t="s">
        <v>33</v>
      </c>
      <c r="AX527" s="14" t="s">
        <v>71</v>
      </c>
      <c r="AY527" s="245" t="s">
        <v>129</v>
      </c>
    </row>
    <row r="528" s="14" customFormat="1">
      <c r="A528" s="14"/>
      <c r="B528" s="235"/>
      <c r="C528" s="236"/>
      <c r="D528" s="226" t="s">
        <v>141</v>
      </c>
      <c r="E528" s="237" t="s">
        <v>19</v>
      </c>
      <c r="F528" s="238" t="s">
        <v>558</v>
      </c>
      <c r="G528" s="236"/>
      <c r="H528" s="239">
        <v>0.44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141</v>
      </c>
      <c r="AU528" s="245" t="s">
        <v>81</v>
      </c>
      <c r="AV528" s="14" t="s">
        <v>81</v>
      </c>
      <c r="AW528" s="14" t="s">
        <v>33</v>
      </c>
      <c r="AX528" s="14" t="s">
        <v>71</v>
      </c>
      <c r="AY528" s="245" t="s">
        <v>129</v>
      </c>
    </row>
    <row r="529" s="14" customFormat="1">
      <c r="A529" s="14"/>
      <c r="B529" s="235"/>
      <c r="C529" s="236"/>
      <c r="D529" s="226" t="s">
        <v>141</v>
      </c>
      <c r="E529" s="237" t="s">
        <v>19</v>
      </c>
      <c r="F529" s="238" t="s">
        <v>158</v>
      </c>
      <c r="G529" s="236"/>
      <c r="H529" s="239">
        <v>1.98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141</v>
      </c>
      <c r="AU529" s="245" t="s">
        <v>81</v>
      </c>
      <c r="AV529" s="14" t="s">
        <v>81</v>
      </c>
      <c r="AW529" s="14" t="s">
        <v>33</v>
      </c>
      <c r="AX529" s="14" t="s">
        <v>71</v>
      </c>
      <c r="AY529" s="245" t="s">
        <v>129</v>
      </c>
    </row>
    <row r="530" s="14" customFormat="1">
      <c r="A530" s="14"/>
      <c r="B530" s="235"/>
      <c r="C530" s="236"/>
      <c r="D530" s="226" t="s">
        <v>141</v>
      </c>
      <c r="E530" s="237" t="s">
        <v>19</v>
      </c>
      <c r="F530" s="238" t="s">
        <v>559</v>
      </c>
      <c r="G530" s="236"/>
      <c r="H530" s="239">
        <v>2.5350000000000001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141</v>
      </c>
      <c r="AU530" s="245" t="s">
        <v>81</v>
      </c>
      <c r="AV530" s="14" t="s">
        <v>81</v>
      </c>
      <c r="AW530" s="14" t="s">
        <v>33</v>
      </c>
      <c r="AX530" s="14" t="s">
        <v>71</v>
      </c>
      <c r="AY530" s="245" t="s">
        <v>129</v>
      </c>
    </row>
    <row r="531" s="14" customFormat="1">
      <c r="A531" s="14"/>
      <c r="B531" s="235"/>
      <c r="C531" s="236"/>
      <c r="D531" s="226" t="s">
        <v>141</v>
      </c>
      <c r="E531" s="237" t="s">
        <v>19</v>
      </c>
      <c r="F531" s="238" t="s">
        <v>560</v>
      </c>
      <c r="G531" s="236"/>
      <c r="H531" s="239">
        <v>0.27300000000000002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141</v>
      </c>
      <c r="AU531" s="245" t="s">
        <v>81</v>
      </c>
      <c r="AV531" s="14" t="s">
        <v>81</v>
      </c>
      <c r="AW531" s="14" t="s">
        <v>33</v>
      </c>
      <c r="AX531" s="14" t="s">
        <v>71</v>
      </c>
      <c r="AY531" s="245" t="s">
        <v>129</v>
      </c>
    </row>
    <row r="532" s="14" customFormat="1">
      <c r="A532" s="14"/>
      <c r="B532" s="235"/>
      <c r="C532" s="236"/>
      <c r="D532" s="226" t="s">
        <v>141</v>
      </c>
      <c r="E532" s="237" t="s">
        <v>19</v>
      </c>
      <c r="F532" s="238" t="s">
        <v>544</v>
      </c>
      <c r="G532" s="236"/>
      <c r="H532" s="239">
        <v>5.5999999999999996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141</v>
      </c>
      <c r="AU532" s="245" t="s">
        <v>81</v>
      </c>
      <c r="AV532" s="14" t="s">
        <v>81</v>
      </c>
      <c r="AW532" s="14" t="s">
        <v>33</v>
      </c>
      <c r="AX532" s="14" t="s">
        <v>71</v>
      </c>
      <c r="AY532" s="245" t="s">
        <v>129</v>
      </c>
    </row>
    <row r="533" s="14" customFormat="1">
      <c r="A533" s="14"/>
      <c r="B533" s="235"/>
      <c r="C533" s="236"/>
      <c r="D533" s="226" t="s">
        <v>141</v>
      </c>
      <c r="E533" s="237" t="s">
        <v>19</v>
      </c>
      <c r="F533" s="238" t="s">
        <v>194</v>
      </c>
      <c r="G533" s="236"/>
      <c r="H533" s="239">
        <v>0.29999999999999999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141</v>
      </c>
      <c r="AU533" s="245" t="s">
        <v>81</v>
      </c>
      <c r="AV533" s="14" t="s">
        <v>81</v>
      </c>
      <c r="AW533" s="14" t="s">
        <v>33</v>
      </c>
      <c r="AX533" s="14" t="s">
        <v>71</v>
      </c>
      <c r="AY533" s="245" t="s">
        <v>129</v>
      </c>
    </row>
    <row r="534" s="14" customFormat="1">
      <c r="A534" s="14"/>
      <c r="B534" s="235"/>
      <c r="C534" s="236"/>
      <c r="D534" s="226" t="s">
        <v>141</v>
      </c>
      <c r="E534" s="237" t="s">
        <v>19</v>
      </c>
      <c r="F534" s="238" t="s">
        <v>561</v>
      </c>
      <c r="G534" s="236"/>
      <c r="H534" s="239">
        <v>0.23000000000000001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141</v>
      </c>
      <c r="AU534" s="245" t="s">
        <v>81</v>
      </c>
      <c r="AV534" s="14" t="s">
        <v>81</v>
      </c>
      <c r="AW534" s="14" t="s">
        <v>33</v>
      </c>
      <c r="AX534" s="14" t="s">
        <v>71</v>
      </c>
      <c r="AY534" s="245" t="s">
        <v>129</v>
      </c>
    </row>
    <row r="535" s="14" customFormat="1">
      <c r="A535" s="14"/>
      <c r="B535" s="235"/>
      <c r="C535" s="236"/>
      <c r="D535" s="226" t="s">
        <v>141</v>
      </c>
      <c r="E535" s="237" t="s">
        <v>19</v>
      </c>
      <c r="F535" s="238" t="s">
        <v>562</v>
      </c>
      <c r="G535" s="236"/>
      <c r="H535" s="239">
        <v>4.4699999999999998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141</v>
      </c>
      <c r="AU535" s="245" t="s">
        <v>81</v>
      </c>
      <c r="AV535" s="14" t="s">
        <v>81</v>
      </c>
      <c r="AW535" s="14" t="s">
        <v>33</v>
      </c>
      <c r="AX535" s="14" t="s">
        <v>71</v>
      </c>
      <c r="AY535" s="245" t="s">
        <v>129</v>
      </c>
    </row>
    <row r="536" s="15" customFormat="1">
      <c r="A536" s="15"/>
      <c r="B536" s="246"/>
      <c r="C536" s="247"/>
      <c r="D536" s="226" t="s">
        <v>141</v>
      </c>
      <c r="E536" s="248" t="s">
        <v>19</v>
      </c>
      <c r="F536" s="249" t="s">
        <v>144</v>
      </c>
      <c r="G536" s="247"/>
      <c r="H536" s="250">
        <v>42.517999999999994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141</v>
      </c>
      <c r="AU536" s="256" t="s">
        <v>81</v>
      </c>
      <c r="AV536" s="15" t="s">
        <v>137</v>
      </c>
      <c r="AW536" s="15" t="s">
        <v>33</v>
      </c>
      <c r="AX536" s="15" t="s">
        <v>79</v>
      </c>
      <c r="AY536" s="256" t="s">
        <v>129</v>
      </c>
    </row>
    <row r="537" s="2" customFormat="1" ht="16.5" customHeight="1">
      <c r="A537" s="40"/>
      <c r="B537" s="41"/>
      <c r="C537" s="257" t="s">
        <v>563</v>
      </c>
      <c r="D537" s="257" t="s">
        <v>319</v>
      </c>
      <c r="E537" s="258" t="s">
        <v>564</v>
      </c>
      <c r="F537" s="259" t="s">
        <v>565</v>
      </c>
      <c r="G537" s="260" t="s">
        <v>135</v>
      </c>
      <c r="H537" s="261">
        <v>46.770000000000003</v>
      </c>
      <c r="I537" s="262"/>
      <c r="J537" s="263">
        <f>ROUND(I537*H537,2)</f>
        <v>0</v>
      </c>
      <c r="K537" s="259" t="s">
        <v>136</v>
      </c>
      <c r="L537" s="264"/>
      <c r="M537" s="265" t="s">
        <v>19</v>
      </c>
      <c r="N537" s="266" t="s">
        <v>42</v>
      </c>
      <c r="O537" s="86"/>
      <c r="P537" s="215">
        <f>O537*H537</f>
        <v>0</v>
      </c>
      <c r="Q537" s="215">
        <v>0.0129</v>
      </c>
      <c r="R537" s="215">
        <f>Q537*H537</f>
        <v>0.60333300000000001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322</v>
      </c>
      <c r="AT537" s="217" t="s">
        <v>319</v>
      </c>
      <c r="AU537" s="217" t="s">
        <v>81</v>
      </c>
      <c r="AY537" s="19" t="s">
        <v>129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79</v>
      </c>
      <c r="BK537" s="218">
        <f>ROUND(I537*H537,2)</f>
        <v>0</v>
      </c>
      <c r="BL537" s="19" t="s">
        <v>256</v>
      </c>
      <c r="BM537" s="217" t="s">
        <v>566</v>
      </c>
    </row>
    <row r="538" s="13" customFormat="1">
      <c r="A538" s="13"/>
      <c r="B538" s="224"/>
      <c r="C538" s="225"/>
      <c r="D538" s="226" t="s">
        <v>141</v>
      </c>
      <c r="E538" s="227" t="s">
        <v>19</v>
      </c>
      <c r="F538" s="228" t="s">
        <v>178</v>
      </c>
      <c r="G538" s="225"/>
      <c r="H538" s="227" t="s">
        <v>19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141</v>
      </c>
      <c r="AU538" s="234" t="s">
        <v>81</v>
      </c>
      <c r="AV538" s="13" t="s">
        <v>79</v>
      </c>
      <c r="AW538" s="13" t="s">
        <v>33</v>
      </c>
      <c r="AX538" s="13" t="s">
        <v>71</v>
      </c>
      <c r="AY538" s="234" t="s">
        <v>129</v>
      </c>
    </row>
    <row r="539" s="14" customFormat="1">
      <c r="A539" s="14"/>
      <c r="B539" s="235"/>
      <c r="C539" s="236"/>
      <c r="D539" s="226" t="s">
        <v>141</v>
      </c>
      <c r="E539" s="237" t="s">
        <v>19</v>
      </c>
      <c r="F539" s="238" t="s">
        <v>554</v>
      </c>
      <c r="G539" s="236"/>
      <c r="H539" s="239">
        <v>20.34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141</v>
      </c>
      <c r="AU539" s="245" t="s">
        <v>81</v>
      </c>
      <c r="AV539" s="14" t="s">
        <v>81</v>
      </c>
      <c r="AW539" s="14" t="s">
        <v>33</v>
      </c>
      <c r="AX539" s="14" t="s">
        <v>71</v>
      </c>
      <c r="AY539" s="245" t="s">
        <v>129</v>
      </c>
    </row>
    <row r="540" s="14" customFormat="1">
      <c r="A540" s="14"/>
      <c r="B540" s="235"/>
      <c r="C540" s="236"/>
      <c r="D540" s="226" t="s">
        <v>141</v>
      </c>
      <c r="E540" s="237" t="s">
        <v>19</v>
      </c>
      <c r="F540" s="238" t="s">
        <v>555</v>
      </c>
      <c r="G540" s="236"/>
      <c r="H540" s="239">
        <v>-1.3500000000000001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141</v>
      </c>
      <c r="AU540" s="245" t="s">
        <v>81</v>
      </c>
      <c r="AV540" s="14" t="s">
        <v>81</v>
      </c>
      <c r="AW540" s="14" t="s">
        <v>33</v>
      </c>
      <c r="AX540" s="14" t="s">
        <v>71</v>
      </c>
      <c r="AY540" s="245" t="s">
        <v>129</v>
      </c>
    </row>
    <row r="541" s="14" customFormat="1">
      <c r="A541" s="14"/>
      <c r="B541" s="235"/>
      <c r="C541" s="236"/>
      <c r="D541" s="226" t="s">
        <v>141</v>
      </c>
      <c r="E541" s="237" t="s">
        <v>19</v>
      </c>
      <c r="F541" s="238" t="s">
        <v>556</v>
      </c>
      <c r="G541" s="236"/>
      <c r="H541" s="239">
        <v>3.52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141</v>
      </c>
      <c r="AU541" s="245" t="s">
        <v>81</v>
      </c>
      <c r="AV541" s="14" t="s">
        <v>81</v>
      </c>
      <c r="AW541" s="14" t="s">
        <v>33</v>
      </c>
      <c r="AX541" s="14" t="s">
        <v>71</v>
      </c>
      <c r="AY541" s="245" t="s">
        <v>129</v>
      </c>
    </row>
    <row r="542" s="14" customFormat="1">
      <c r="A542" s="14"/>
      <c r="B542" s="235"/>
      <c r="C542" s="236"/>
      <c r="D542" s="226" t="s">
        <v>141</v>
      </c>
      <c r="E542" s="237" t="s">
        <v>19</v>
      </c>
      <c r="F542" s="238" t="s">
        <v>557</v>
      </c>
      <c r="G542" s="236"/>
      <c r="H542" s="239">
        <v>4.1799999999999997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5" t="s">
        <v>141</v>
      </c>
      <c r="AU542" s="245" t="s">
        <v>81</v>
      </c>
      <c r="AV542" s="14" t="s">
        <v>81</v>
      </c>
      <c r="AW542" s="14" t="s">
        <v>33</v>
      </c>
      <c r="AX542" s="14" t="s">
        <v>71</v>
      </c>
      <c r="AY542" s="245" t="s">
        <v>129</v>
      </c>
    </row>
    <row r="543" s="14" customFormat="1">
      <c r="A543" s="14"/>
      <c r="B543" s="235"/>
      <c r="C543" s="236"/>
      <c r="D543" s="226" t="s">
        <v>141</v>
      </c>
      <c r="E543" s="237" t="s">
        <v>19</v>
      </c>
      <c r="F543" s="238" t="s">
        <v>558</v>
      </c>
      <c r="G543" s="236"/>
      <c r="H543" s="239">
        <v>0.44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141</v>
      </c>
      <c r="AU543" s="245" t="s">
        <v>81</v>
      </c>
      <c r="AV543" s="14" t="s">
        <v>81</v>
      </c>
      <c r="AW543" s="14" t="s">
        <v>33</v>
      </c>
      <c r="AX543" s="14" t="s">
        <v>71</v>
      </c>
      <c r="AY543" s="245" t="s">
        <v>129</v>
      </c>
    </row>
    <row r="544" s="14" customFormat="1">
      <c r="A544" s="14"/>
      <c r="B544" s="235"/>
      <c r="C544" s="236"/>
      <c r="D544" s="226" t="s">
        <v>141</v>
      </c>
      <c r="E544" s="237" t="s">
        <v>19</v>
      </c>
      <c r="F544" s="238" t="s">
        <v>158</v>
      </c>
      <c r="G544" s="236"/>
      <c r="H544" s="239">
        <v>1.98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141</v>
      </c>
      <c r="AU544" s="245" t="s">
        <v>81</v>
      </c>
      <c r="AV544" s="14" t="s">
        <v>81</v>
      </c>
      <c r="AW544" s="14" t="s">
        <v>33</v>
      </c>
      <c r="AX544" s="14" t="s">
        <v>71</v>
      </c>
      <c r="AY544" s="245" t="s">
        <v>129</v>
      </c>
    </row>
    <row r="545" s="14" customFormat="1">
      <c r="A545" s="14"/>
      <c r="B545" s="235"/>
      <c r="C545" s="236"/>
      <c r="D545" s="226" t="s">
        <v>141</v>
      </c>
      <c r="E545" s="237" t="s">
        <v>19</v>
      </c>
      <c r="F545" s="238" t="s">
        <v>559</v>
      </c>
      <c r="G545" s="236"/>
      <c r="H545" s="239">
        <v>2.5350000000000001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141</v>
      </c>
      <c r="AU545" s="245" t="s">
        <v>81</v>
      </c>
      <c r="AV545" s="14" t="s">
        <v>81</v>
      </c>
      <c r="AW545" s="14" t="s">
        <v>33</v>
      </c>
      <c r="AX545" s="14" t="s">
        <v>71</v>
      </c>
      <c r="AY545" s="245" t="s">
        <v>129</v>
      </c>
    </row>
    <row r="546" s="14" customFormat="1">
      <c r="A546" s="14"/>
      <c r="B546" s="235"/>
      <c r="C546" s="236"/>
      <c r="D546" s="226" t="s">
        <v>141</v>
      </c>
      <c r="E546" s="237" t="s">
        <v>19</v>
      </c>
      <c r="F546" s="238" t="s">
        <v>560</v>
      </c>
      <c r="G546" s="236"/>
      <c r="H546" s="239">
        <v>0.27300000000000002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141</v>
      </c>
      <c r="AU546" s="245" t="s">
        <v>81</v>
      </c>
      <c r="AV546" s="14" t="s">
        <v>81</v>
      </c>
      <c r="AW546" s="14" t="s">
        <v>33</v>
      </c>
      <c r="AX546" s="14" t="s">
        <v>71</v>
      </c>
      <c r="AY546" s="245" t="s">
        <v>129</v>
      </c>
    </row>
    <row r="547" s="14" customFormat="1">
      <c r="A547" s="14"/>
      <c r="B547" s="235"/>
      <c r="C547" s="236"/>
      <c r="D547" s="226" t="s">
        <v>141</v>
      </c>
      <c r="E547" s="237" t="s">
        <v>19</v>
      </c>
      <c r="F547" s="238" t="s">
        <v>544</v>
      </c>
      <c r="G547" s="236"/>
      <c r="H547" s="239">
        <v>5.5999999999999996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141</v>
      </c>
      <c r="AU547" s="245" t="s">
        <v>81</v>
      </c>
      <c r="AV547" s="14" t="s">
        <v>81</v>
      </c>
      <c r="AW547" s="14" t="s">
        <v>33</v>
      </c>
      <c r="AX547" s="14" t="s">
        <v>71</v>
      </c>
      <c r="AY547" s="245" t="s">
        <v>129</v>
      </c>
    </row>
    <row r="548" s="14" customFormat="1">
      <c r="A548" s="14"/>
      <c r="B548" s="235"/>
      <c r="C548" s="236"/>
      <c r="D548" s="226" t="s">
        <v>141</v>
      </c>
      <c r="E548" s="237" t="s">
        <v>19</v>
      </c>
      <c r="F548" s="238" t="s">
        <v>194</v>
      </c>
      <c r="G548" s="236"/>
      <c r="H548" s="239">
        <v>0.29999999999999999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141</v>
      </c>
      <c r="AU548" s="245" t="s">
        <v>81</v>
      </c>
      <c r="AV548" s="14" t="s">
        <v>81</v>
      </c>
      <c r="AW548" s="14" t="s">
        <v>33</v>
      </c>
      <c r="AX548" s="14" t="s">
        <v>71</v>
      </c>
      <c r="AY548" s="245" t="s">
        <v>129</v>
      </c>
    </row>
    <row r="549" s="14" customFormat="1">
      <c r="A549" s="14"/>
      <c r="B549" s="235"/>
      <c r="C549" s="236"/>
      <c r="D549" s="226" t="s">
        <v>141</v>
      </c>
      <c r="E549" s="237" t="s">
        <v>19</v>
      </c>
      <c r="F549" s="238" t="s">
        <v>561</v>
      </c>
      <c r="G549" s="236"/>
      <c r="H549" s="239">
        <v>0.23000000000000001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141</v>
      </c>
      <c r="AU549" s="245" t="s">
        <v>81</v>
      </c>
      <c r="AV549" s="14" t="s">
        <v>81</v>
      </c>
      <c r="AW549" s="14" t="s">
        <v>33</v>
      </c>
      <c r="AX549" s="14" t="s">
        <v>71</v>
      </c>
      <c r="AY549" s="245" t="s">
        <v>129</v>
      </c>
    </row>
    <row r="550" s="14" customFormat="1">
      <c r="A550" s="14"/>
      <c r="B550" s="235"/>
      <c r="C550" s="236"/>
      <c r="D550" s="226" t="s">
        <v>141</v>
      </c>
      <c r="E550" s="237" t="s">
        <v>19</v>
      </c>
      <c r="F550" s="238" t="s">
        <v>562</v>
      </c>
      <c r="G550" s="236"/>
      <c r="H550" s="239">
        <v>4.4699999999999998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141</v>
      </c>
      <c r="AU550" s="245" t="s">
        <v>81</v>
      </c>
      <c r="AV550" s="14" t="s">
        <v>81</v>
      </c>
      <c r="AW550" s="14" t="s">
        <v>33</v>
      </c>
      <c r="AX550" s="14" t="s">
        <v>71</v>
      </c>
      <c r="AY550" s="245" t="s">
        <v>129</v>
      </c>
    </row>
    <row r="551" s="15" customFormat="1">
      <c r="A551" s="15"/>
      <c r="B551" s="246"/>
      <c r="C551" s="247"/>
      <c r="D551" s="226" t="s">
        <v>141</v>
      </c>
      <c r="E551" s="248" t="s">
        <v>19</v>
      </c>
      <c r="F551" s="249" t="s">
        <v>144</v>
      </c>
      <c r="G551" s="247"/>
      <c r="H551" s="250">
        <v>42.517999999999994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141</v>
      </c>
      <c r="AU551" s="256" t="s">
        <v>81</v>
      </c>
      <c r="AV551" s="15" t="s">
        <v>137</v>
      </c>
      <c r="AW551" s="15" t="s">
        <v>33</v>
      </c>
      <c r="AX551" s="15" t="s">
        <v>79</v>
      </c>
      <c r="AY551" s="256" t="s">
        <v>129</v>
      </c>
    </row>
    <row r="552" s="14" customFormat="1">
      <c r="A552" s="14"/>
      <c r="B552" s="235"/>
      <c r="C552" s="236"/>
      <c r="D552" s="226" t="s">
        <v>141</v>
      </c>
      <c r="E552" s="236"/>
      <c r="F552" s="238" t="s">
        <v>567</v>
      </c>
      <c r="G552" s="236"/>
      <c r="H552" s="239">
        <v>46.770000000000003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5" t="s">
        <v>141</v>
      </c>
      <c r="AU552" s="245" t="s">
        <v>81</v>
      </c>
      <c r="AV552" s="14" t="s">
        <v>81</v>
      </c>
      <c r="AW552" s="14" t="s">
        <v>4</v>
      </c>
      <c r="AX552" s="14" t="s">
        <v>79</v>
      </c>
      <c r="AY552" s="245" t="s">
        <v>129</v>
      </c>
    </row>
    <row r="553" s="2" customFormat="1" ht="16.5" customHeight="1">
      <c r="A553" s="40"/>
      <c r="B553" s="41"/>
      <c r="C553" s="206" t="s">
        <v>568</v>
      </c>
      <c r="D553" s="206" t="s">
        <v>132</v>
      </c>
      <c r="E553" s="207" t="s">
        <v>569</v>
      </c>
      <c r="F553" s="208" t="s">
        <v>570</v>
      </c>
      <c r="G553" s="209" t="s">
        <v>135</v>
      </c>
      <c r="H553" s="210">
        <v>2.2000000000000002</v>
      </c>
      <c r="I553" s="211"/>
      <c r="J553" s="212">
        <f>ROUND(I553*H553,2)</f>
        <v>0</v>
      </c>
      <c r="K553" s="208" t="s">
        <v>136</v>
      </c>
      <c r="L553" s="46"/>
      <c r="M553" s="213" t="s">
        <v>19</v>
      </c>
      <c r="N553" s="214" t="s">
        <v>42</v>
      </c>
      <c r="O553" s="86"/>
      <c r="P553" s="215">
        <f>O553*H553</f>
        <v>0</v>
      </c>
      <c r="Q553" s="215">
        <v>0.00051999999999999995</v>
      </c>
      <c r="R553" s="215">
        <f>Q553*H553</f>
        <v>0.0011440000000000001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256</v>
      </c>
      <c r="AT553" s="217" t="s">
        <v>132</v>
      </c>
      <c r="AU553" s="217" t="s">
        <v>81</v>
      </c>
      <c r="AY553" s="19" t="s">
        <v>129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79</v>
      </c>
      <c r="BK553" s="218">
        <f>ROUND(I553*H553,2)</f>
        <v>0</v>
      </c>
      <c r="BL553" s="19" t="s">
        <v>256</v>
      </c>
      <c r="BM553" s="217" t="s">
        <v>571</v>
      </c>
    </row>
    <row r="554" s="2" customFormat="1">
      <c r="A554" s="40"/>
      <c r="B554" s="41"/>
      <c r="C554" s="42"/>
      <c r="D554" s="219" t="s">
        <v>139</v>
      </c>
      <c r="E554" s="42"/>
      <c r="F554" s="220" t="s">
        <v>572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139</v>
      </c>
      <c r="AU554" s="19" t="s">
        <v>81</v>
      </c>
    </row>
    <row r="555" s="13" customFormat="1">
      <c r="A555" s="13"/>
      <c r="B555" s="224"/>
      <c r="C555" s="225"/>
      <c r="D555" s="226" t="s">
        <v>141</v>
      </c>
      <c r="E555" s="227" t="s">
        <v>19</v>
      </c>
      <c r="F555" s="228" t="s">
        <v>573</v>
      </c>
      <c r="G555" s="225"/>
      <c r="H555" s="227" t="s">
        <v>19</v>
      </c>
      <c r="I555" s="229"/>
      <c r="J555" s="225"/>
      <c r="K555" s="225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141</v>
      </c>
      <c r="AU555" s="234" t="s">
        <v>81</v>
      </c>
      <c r="AV555" s="13" t="s">
        <v>79</v>
      </c>
      <c r="AW555" s="13" t="s">
        <v>33</v>
      </c>
      <c r="AX555" s="13" t="s">
        <v>71</v>
      </c>
      <c r="AY555" s="234" t="s">
        <v>129</v>
      </c>
    </row>
    <row r="556" s="14" customFormat="1">
      <c r="A556" s="14"/>
      <c r="B556" s="235"/>
      <c r="C556" s="236"/>
      <c r="D556" s="226" t="s">
        <v>141</v>
      </c>
      <c r="E556" s="237" t="s">
        <v>19</v>
      </c>
      <c r="F556" s="238" t="s">
        <v>574</v>
      </c>
      <c r="G556" s="236"/>
      <c r="H556" s="239">
        <v>2.2000000000000002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5" t="s">
        <v>141</v>
      </c>
      <c r="AU556" s="245" t="s">
        <v>81</v>
      </c>
      <c r="AV556" s="14" t="s">
        <v>81</v>
      </c>
      <c r="AW556" s="14" t="s">
        <v>33</v>
      </c>
      <c r="AX556" s="14" t="s">
        <v>71</v>
      </c>
      <c r="AY556" s="245" t="s">
        <v>129</v>
      </c>
    </row>
    <row r="557" s="15" customFormat="1">
      <c r="A557" s="15"/>
      <c r="B557" s="246"/>
      <c r="C557" s="247"/>
      <c r="D557" s="226" t="s">
        <v>141</v>
      </c>
      <c r="E557" s="248" t="s">
        <v>19</v>
      </c>
      <c r="F557" s="249" t="s">
        <v>144</v>
      </c>
      <c r="G557" s="247"/>
      <c r="H557" s="250">
        <v>2.2000000000000002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141</v>
      </c>
      <c r="AU557" s="256" t="s">
        <v>81</v>
      </c>
      <c r="AV557" s="15" t="s">
        <v>137</v>
      </c>
      <c r="AW557" s="15" t="s">
        <v>33</v>
      </c>
      <c r="AX557" s="15" t="s">
        <v>79</v>
      </c>
      <c r="AY557" s="256" t="s">
        <v>129</v>
      </c>
    </row>
    <row r="558" s="2" customFormat="1" ht="16.5" customHeight="1">
      <c r="A558" s="40"/>
      <c r="B558" s="41"/>
      <c r="C558" s="257" t="s">
        <v>575</v>
      </c>
      <c r="D558" s="257" t="s">
        <v>319</v>
      </c>
      <c r="E558" s="258" t="s">
        <v>576</v>
      </c>
      <c r="F558" s="259" t="s">
        <v>577</v>
      </c>
      <c r="G558" s="260" t="s">
        <v>135</v>
      </c>
      <c r="H558" s="261">
        <v>2.4199999999999999</v>
      </c>
      <c r="I558" s="262"/>
      <c r="J558" s="263">
        <f>ROUND(I558*H558,2)</f>
        <v>0</v>
      </c>
      <c r="K558" s="259" t="s">
        <v>136</v>
      </c>
      <c r="L558" s="264"/>
      <c r="M558" s="265" t="s">
        <v>19</v>
      </c>
      <c r="N558" s="266" t="s">
        <v>42</v>
      </c>
      <c r="O558" s="86"/>
      <c r="P558" s="215">
        <f>O558*H558</f>
        <v>0</v>
      </c>
      <c r="Q558" s="215">
        <v>0.012</v>
      </c>
      <c r="R558" s="215">
        <f>Q558*H558</f>
        <v>0.02904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322</v>
      </c>
      <c r="AT558" s="217" t="s">
        <v>319</v>
      </c>
      <c r="AU558" s="217" t="s">
        <v>81</v>
      </c>
      <c r="AY558" s="19" t="s">
        <v>129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79</v>
      </c>
      <c r="BK558" s="218">
        <f>ROUND(I558*H558,2)</f>
        <v>0</v>
      </c>
      <c r="BL558" s="19" t="s">
        <v>256</v>
      </c>
      <c r="BM558" s="217" t="s">
        <v>578</v>
      </c>
    </row>
    <row r="559" s="13" customFormat="1">
      <c r="A559" s="13"/>
      <c r="B559" s="224"/>
      <c r="C559" s="225"/>
      <c r="D559" s="226" t="s">
        <v>141</v>
      </c>
      <c r="E559" s="227" t="s">
        <v>19</v>
      </c>
      <c r="F559" s="228" t="s">
        <v>573</v>
      </c>
      <c r="G559" s="225"/>
      <c r="H559" s="227" t="s">
        <v>19</v>
      </c>
      <c r="I559" s="229"/>
      <c r="J559" s="225"/>
      <c r="K559" s="225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141</v>
      </c>
      <c r="AU559" s="234" t="s">
        <v>81</v>
      </c>
      <c r="AV559" s="13" t="s">
        <v>79</v>
      </c>
      <c r="AW559" s="13" t="s">
        <v>33</v>
      </c>
      <c r="AX559" s="13" t="s">
        <v>71</v>
      </c>
      <c r="AY559" s="234" t="s">
        <v>129</v>
      </c>
    </row>
    <row r="560" s="14" customFormat="1">
      <c r="A560" s="14"/>
      <c r="B560" s="235"/>
      <c r="C560" s="236"/>
      <c r="D560" s="226" t="s">
        <v>141</v>
      </c>
      <c r="E560" s="237" t="s">
        <v>19</v>
      </c>
      <c r="F560" s="238" t="s">
        <v>574</v>
      </c>
      <c r="G560" s="236"/>
      <c r="H560" s="239">
        <v>2.2000000000000002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141</v>
      </c>
      <c r="AU560" s="245" t="s">
        <v>81</v>
      </c>
      <c r="AV560" s="14" t="s">
        <v>81</v>
      </c>
      <c r="AW560" s="14" t="s">
        <v>33</v>
      </c>
      <c r="AX560" s="14" t="s">
        <v>71</v>
      </c>
      <c r="AY560" s="245" t="s">
        <v>129</v>
      </c>
    </row>
    <row r="561" s="15" customFormat="1">
      <c r="A561" s="15"/>
      <c r="B561" s="246"/>
      <c r="C561" s="247"/>
      <c r="D561" s="226" t="s">
        <v>141</v>
      </c>
      <c r="E561" s="248" t="s">
        <v>19</v>
      </c>
      <c r="F561" s="249" t="s">
        <v>144</v>
      </c>
      <c r="G561" s="247"/>
      <c r="H561" s="250">
        <v>2.2000000000000002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141</v>
      </c>
      <c r="AU561" s="256" t="s">
        <v>81</v>
      </c>
      <c r="AV561" s="15" t="s">
        <v>137</v>
      </c>
      <c r="AW561" s="15" t="s">
        <v>33</v>
      </c>
      <c r="AX561" s="15" t="s">
        <v>79</v>
      </c>
      <c r="AY561" s="256" t="s">
        <v>129</v>
      </c>
    </row>
    <row r="562" s="14" customFormat="1">
      <c r="A562" s="14"/>
      <c r="B562" s="235"/>
      <c r="C562" s="236"/>
      <c r="D562" s="226" t="s">
        <v>141</v>
      </c>
      <c r="E562" s="236"/>
      <c r="F562" s="238" t="s">
        <v>579</v>
      </c>
      <c r="G562" s="236"/>
      <c r="H562" s="239">
        <v>2.4199999999999999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5" t="s">
        <v>141</v>
      </c>
      <c r="AU562" s="245" t="s">
        <v>81</v>
      </c>
      <c r="AV562" s="14" t="s">
        <v>81</v>
      </c>
      <c r="AW562" s="14" t="s">
        <v>4</v>
      </c>
      <c r="AX562" s="14" t="s">
        <v>79</v>
      </c>
      <c r="AY562" s="245" t="s">
        <v>129</v>
      </c>
    </row>
    <row r="563" s="2" customFormat="1" ht="16.5" customHeight="1">
      <c r="A563" s="40"/>
      <c r="B563" s="41"/>
      <c r="C563" s="206" t="s">
        <v>580</v>
      </c>
      <c r="D563" s="206" t="s">
        <v>132</v>
      </c>
      <c r="E563" s="207" t="s">
        <v>581</v>
      </c>
      <c r="F563" s="208" t="s">
        <v>582</v>
      </c>
      <c r="G563" s="209" t="s">
        <v>388</v>
      </c>
      <c r="H563" s="210">
        <v>1</v>
      </c>
      <c r="I563" s="211"/>
      <c r="J563" s="212">
        <f>ROUND(I563*H563,2)</f>
        <v>0</v>
      </c>
      <c r="K563" s="208" t="s">
        <v>136</v>
      </c>
      <c r="L563" s="46"/>
      <c r="M563" s="213" t="s">
        <v>19</v>
      </c>
      <c r="N563" s="214" t="s">
        <v>42</v>
      </c>
      <c r="O563" s="86"/>
      <c r="P563" s="215">
        <f>O563*H563</f>
        <v>0</v>
      </c>
      <c r="Q563" s="215">
        <v>0.00020000000000000001</v>
      </c>
      <c r="R563" s="215">
        <f>Q563*H563</f>
        <v>0.00020000000000000001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256</v>
      </c>
      <c r="AT563" s="217" t="s">
        <v>132</v>
      </c>
      <c r="AU563" s="217" t="s">
        <v>81</v>
      </c>
      <c r="AY563" s="19" t="s">
        <v>129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79</v>
      </c>
      <c r="BK563" s="218">
        <f>ROUND(I563*H563,2)</f>
        <v>0</v>
      </c>
      <c r="BL563" s="19" t="s">
        <v>256</v>
      </c>
      <c r="BM563" s="217" t="s">
        <v>583</v>
      </c>
    </row>
    <row r="564" s="2" customFormat="1">
      <c r="A564" s="40"/>
      <c r="B564" s="41"/>
      <c r="C564" s="42"/>
      <c r="D564" s="219" t="s">
        <v>139</v>
      </c>
      <c r="E564" s="42"/>
      <c r="F564" s="220" t="s">
        <v>584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139</v>
      </c>
      <c r="AU564" s="19" t="s">
        <v>81</v>
      </c>
    </row>
    <row r="565" s="13" customFormat="1">
      <c r="A565" s="13"/>
      <c r="B565" s="224"/>
      <c r="C565" s="225"/>
      <c r="D565" s="226" t="s">
        <v>141</v>
      </c>
      <c r="E565" s="227" t="s">
        <v>19</v>
      </c>
      <c r="F565" s="228" t="s">
        <v>163</v>
      </c>
      <c r="G565" s="225"/>
      <c r="H565" s="227" t="s">
        <v>19</v>
      </c>
      <c r="I565" s="229"/>
      <c r="J565" s="225"/>
      <c r="K565" s="225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141</v>
      </c>
      <c r="AU565" s="234" t="s">
        <v>81</v>
      </c>
      <c r="AV565" s="13" t="s">
        <v>79</v>
      </c>
      <c r="AW565" s="13" t="s">
        <v>33</v>
      </c>
      <c r="AX565" s="13" t="s">
        <v>71</v>
      </c>
      <c r="AY565" s="234" t="s">
        <v>129</v>
      </c>
    </row>
    <row r="566" s="14" customFormat="1">
      <c r="A566" s="14"/>
      <c r="B566" s="235"/>
      <c r="C566" s="236"/>
      <c r="D566" s="226" t="s">
        <v>141</v>
      </c>
      <c r="E566" s="237" t="s">
        <v>19</v>
      </c>
      <c r="F566" s="238" t="s">
        <v>79</v>
      </c>
      <c r="G566" s="236"/>
      <c r="H566" s="239">
        <v>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5" t="s">
        <v>141</v>
      </c>
      <c r="AU566" s="245" t="s">
        <v>81</v>
      </c>
      <c r="AV566" s="14" t="s">
        <v>81</v>
      </c>
      <c r="AW566" s="14" t="s">
        <v>33</v>
      </c>
      <c r="AX566" s="14" t="s">
        <v>71</v>
      </c>
      <c r="AY566" s="245" t="s">
        <v>129</v>
      </c>
    </row>
    <row r="567" s="15" customFormat="1">
      <c r="A567" s="15"/>
      <c r="B567" s="246"/>
      <c r="C567" s="247"/>
      <c r="D567" s="226" t="s">
        <v>141</v>
      </c>
      <c r="E567" s="248" t="s">
        <v>19</v>
      </c>
      <c r="F567" s="249" t="s">
        <v>144</v>
      </c>
      <c r="G567" s="247"/>
      <c r="H567" s="250">
        <v>1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141</v>
      </c>
      <c r="AU567" s="256" t="s">
        <v>81</v>
      </c>
      <c r="AV567" s="15" t="s">
        <v>137</v>
      </c>
      <c r="AW567" s="15" t="s">
        <v>33</v>
      </c>
      <c r="AX567" s="15" t="s">
        <v>79</v>
      </c>
      <c r="AY567" s="256" t="s">
        <v>129</v>
      </c>
    </row>
    <row r="568" s="2" customFormat="1" ht="16.5" customHeight="1">
      <c r="A568" s="40"/>
      <c r="B568" s="41"/>
      <c r="C568" s="257" t="s">
        <v>585</v>
      </c>
      <c r="D568" s="257" t="s">
        <v>319</v>
      </c>
      <c r="E568" s="258" t="s">
        <v>586</v>
      </c>
      <c r="F568" s="259" t="s">
        <v>587</v>
      </c>
      <c r="G568" s="260" t="s">
        <v>388</v>
      </c>
      <c r="H568" s="261">
        <v>1</v>
      </c>
      <c r="I568" s="262"/>
      <c r="J568" s="263">
        <f>ROUND(I568*H568,2)</f>
        <v>0</v>
      </c>
      <c r="K568" s="259" t="s">
        <v>136</v>
      </c>
      <c r="L568" s="264"/>
      <c r="M568" s="265" t="s">
        <v>19</v>
      </c>
      <c r="N568" s="266" t="s">
        <v>42</v>
      </c>
      <c r="O568" s="86"/>
      <c r="P568" s="215">
        <f>O568*H568</f>
        <v>0</v>
      </c>
      <c r="Q568" s="215">
        <v>0.00031</v>
      </c>
      <c r="R568" s="215">
        <f>Q568*H568</f>
        <v>0.00031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322</v>
      </c>
      <c r="AT568" s="217" t="s">
        <v>319</v>
      </c>
      <c r="AU568" s="217" t="s">
        <v>81</v>
      </c>
      <c r="AY568" s="19" t="s">
        <v>129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79</v>
      </c>
      <c r="BK568" s="218">
        <f>ROUND(I568*H568,2)</f>
        <v>0</v>
      </c>
      <c r="BL568" s="19" t="s">
        <v>256</v>
      </c>
      <c r="BM568" s="217" t="s">
        <v>588</v>
      </c>
    </row>
    <row r="569" s="13" customFormat="1">
      <c r="A569" s="13"/>
      <c r="B569" s="224"/>
      <c r="C569" s="225"/>
      <c r="D569" s="226" t="s">
        <v>141</v>
      </c>
      <c r="E569" s="227" t="s">
        <v>19</v>
      </c>
      <c r="F569" s="228" t="s">
        <v>163</v>
      </c>
      <c r="G569" s="225"/>
      <c r="H569" s="227" t="s">
        <v>19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141</v>
      </c>
      <c r="AU569" s="234" t="s">
        <v>81</v>
      </c>
      <c r="AV569" s="13" t="s">
        <v>79</v>
      </c>
      <c r="AW569" s="13" t="s">
        <v>33</v>
      </c>
      <c r="AX569" s="13" t="s">
        <v>71</v>
      </c>
      <c r="AY569" s="234" t="s">
        <v>129</v>
      </c>
    </row>
    <row r="570" s="14" customFormat="1">
      <c r="A570" s="14"/>
      <c r="B570" s="235"/>
      <c r="C570" s="236"/>
      <c r="D570" s="226" t="s">
        <v>141</v>
      </c>
      <c r="E570" s="237" t="s">
        <v>19</v>
      </c>
      <c r="F570" s="238" t="s">
        <v>79</v>
      </c>
      <c r="G570" s="236"/>
      <c r="H570" s="239">
        <v>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141</v>
      </c>
      <c r="AU570" s="245" t="s">
        <v>81</v>
      </c>
      <c r="AV570" s="14" t="s">
        <v>81</v>
      </c>
      <c r="AW570" s="14" t="s">
        <v>33</v>
      </c>
      <c r="AX570" s="14" t="s">
        <v>71</v>
      </c>
      <c r="AY570" s="245" t="s">
        <v>129</v>
      </c>
    </row>
    <row r="571" s="15" customFormat="1">
      <c r="A571" s="15"/>
      <c r="B571" s="246"/>
      <c r="C571" s="247"/>
      <c r="D571" s="226" t="s">
        <v>141</v>
      </c>
      <c r="E571" s="248" t="s">
        <v>19</v>
      </c>
      <c r="F571" s="249" t="s">
        <v>144</v>
      </c>
      <c r="G571" s="247"/>
      <c r="H571" s="250">
        <v>1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141</v>
      </c>
      <c r="AU571" s="256" t="s">
        <v>81</v>
      </c>
      <c r="AV571" s="15" t="s">
        <v>137</v>
      </c>
      <c r="AW571" s="15" t="s">
        <v>33</v>
      </c>
      <c r="AX571" s="15" t="s">
        <v>79</v>
      </c>
      <c r="AY571" s="256" t="s">
        <v>129</v>
      </c>
    </row>
    <row r="572" s="2" customFormat="1" ht="16.5" customHeight="1">
      <c r="A572" s="40"/>
      <c r="B572" s="41"/>
      <c r="C572" s="206" t="s">
        <v>589</v>
      </c>
      <c r="D572" s="206" t="s">
        <v>132</v>
      </c>
      <c r="E572" s="207" t="s">
        <v>590</v>
      </c>
      <c r="F572" s="208" t="s">
        <v>591</v>
      </c>
      <c r="G572" s="209" t="s">
        <v>313</v>
      </c>
      <c r="H572" s="210">
        <v>20.460000000000001</v>
      </c>
      <c r="I572" s="211"/>
      <c r="J572" s="212">
        <f>ROUND(I572*H572,2)</f>
        <v>0</v>
      </c>
      <c r="K572" s="208" t="s">
        <v>136</v>
      </c>
      <c r="L572" s="46"/>
      <c r="M572" s="213" t="s">
        <v>19</v>
      </c>
      <c r="N572" s="214" t="s">
        <v>42</v>
      </c>
      <c r="O572" s="86"/>
      <c r="P572" s="215">
        <f>O572*H572</f>
        <v>0</v>
      </c>
      <c r="Q572" s="215">
        <v>0.00055000000000000003</v>
      </c>
      <c r="R572" s="215">
        <f>Q572*H572</f>
        <v>0.011253000000000001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256</v>
      </c>
      <c r="AT572" s="217" t="s">
        <v>132</v>
      </c>
      <c r="AU572" s="217" t="s">
        <v>81</v>
      </c>
      <c r="AY572" s="19" t="s">
        <v>129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79</v>
      </c>
      <c r="BK572" s="218">
        <f>ROUND(I572*H572,2)</f>
        <v>0</v>
      </c>
      <c r="BL572" s="19" t="s">
        <v>256</v>
      </c>
      <c r="BM572" s="217" t="s">
        <v>592</v>
      </c>
    </row>
    <row r="573" s="2" customFormat="1">
      <c r="A573" s="40"/>
      <c r="B573" s="41"/>
      <c r="C573" s="42"/>
      <c r="D573" s="219" t="s">
        <v>139</v>
      </c>
      <c r="E573" s="42"/>
      <c r="F573" s="220" t="s">
        <v>593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139</v>
      </c>
      <c r="AU573" s="19" t="s">
        <v>81</v>
      </c>
    </row>
    <row r="574" s="13" customFormat="1">
      <c r="A574" s="13"/>
      <c r="B574" s="224"/>
      <c r="C574" s="225"/>
      <c r="D574" s="226" t="s">
        <v>141</v>
      </c>
      <c r="E574" s="227" t="s">
        <v>19</v>
      </c>
      <c r="F574" s="228" t="s">
        <v>178</v>
      </c>
      <c r="G574" s="225"/>
      <c r="H574" s="227" t="s">
        <v>19</v>
      </c>
      <c r="I574" s="229"/>
      <c r="J574" s="225"/>
      <c r="K574" s="225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141</v>
      </c>
      <c r="AU574" s="234" t="s">
        <v>81</v>
      </c>
      <c r="AV574" s="13" t="s">
        <v>79</v>
      </c>
      <c r="AW574" s="13" t="s">
        <v>33</v>
      </c>
      <c r="AX574" s="13" t="s">
        <v>71</v>
      </c>
      <c r="AY574" s="234" t="s">
        <v>129</v>
      </c>
    </row>
    <row r="575" s="14" customFormat="1">
      <c r="A575" s="14"/>
      <c r="B575" s="235"/>
      <c r="C575" s="236"/>
      <c r="D575" s="226" t="s">
        <v>141</v>
      </c>
      <c r="E575" s="237" t="s">
        <v>19</v>
      </c>
      <c r="F575" s="238" t="s">
        <v>594</v>
      </c>
      <c r="G575" s="236"/>
      <c r="H575" s="239">
        <v>8.25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141</v>
      </c>
      <c r="AU575" s="245" t="s">
        <v>81</v>
      </c>
      <c r="AV575" s="14" t="s">
        <v>81</v>
      </c>
      <c r="AW575" s="14" t="s">
        <v>33</v>
      </c>
      <c r="AX575" s="14" t="s">
        <v>71</v>
      </c>
      <c r="AY575" s="245" t="s">
        <v>129</v>
      </c>
    </row>
    <row r="576" s="14" customFormat="1">
      <c r="A576" s="14"/>
      <c r="B576" s="235"/>
      <c r="C576" s="236"/>
      <c r="D576" s="226" t="s">
        <v>141</v>
      </c>
      <c r="E576" s="237" t="s">
        <v>19</v>
      </c>
      <c r="F576" s="238" t="s">
        <v>595</v>
      </c>
      <c r="G576" s="236"/>
      <c r="H576" s="239">
        <v>8.8000000000000007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141</v>
      </c>
      <c r="AU576" s="245" t="s">
        <v>81</v>
      </c>
      <c r="AV576" s="14" t="s">
        <v>81</v>
      </c>
      <c r="AW576" s="14" t="s">
        <v>33</v>
      </c>
      <c r="AX576" s="14" t="s">
        <v>71</v>
      </c>
      <c r="AY576" s="245" t="s">
        <v>129</v>
      </c>
    </row>
    <row r="577" s="15" customFormat="1">
      <c r="A577" s="15"/>
      <c r="B577" s="246"/>
      <c r="C577" s="247"/>
      <c r="D577" s="226" t="s">
        <v>141</v>
      </c>
      <c r="E577" s="248" t="s">
        <v>19</v>
      </c>
      <c r="F577" s="249" t="s">
        <v>144</v>
      </c>
      <c r="G577" s="247"/>
      <c r="H577" s="250">
        <v>17.050000000000001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6" t="s">
        <v>141</v>
      </c>
      <c r="AU577" s="256" t="s">
        <v>81</v>
      </c>
      <c r="AV577" s="15" t="s">
        <v>137</v>
      </c>
      <c r="AW577" s="15" t="s">
        <v>33</v>
      </c>
      <c r="AX577" s="15" t="s">
        <v>79</v>
      </c>
      <c r="AY577" s="256" t="s">
        <v>129</v>
      </c>
    </row>
    <row r="578" s="14" customFormat="1">
      <c r="A578" s="14"/>
      <c r="B578" s="235"/>
      <c r="C578" s="236"/>
      <c r="D578" s="226" t="s">
        <v>141</v>
      </c>
      <c r="E578" s="236"/>
      <c r="F578" s="238" t="s">
        <v>596</v>
      </c>
      <c r="G578" s="236"/>
      <c r="H578" s="239">
        <v>20.460000000000001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141</v>
      </c>
      <c r="AU578" s="245" t="s">
        <v>81</v>
      </c>
      <c r="AV578" s="14" t="s">
        <v>81</v>
      </c>
      <c r="AW578" s="14" t="s">
        <v>4</v>
      </c>
      <c r="AX578" s="14" t="s">
        <v>79</v>
      </c>
      <c r="AY578" s="245" t="s">
        <v>129</v>
      </c>
    </row>
    <row r="579" s="2" customFormat="1" ht="16.5" customHeight="1">
      <c r="A579" s="40"/>
      <c r="B579" s="41"/>
      <c r="C579" s="206" t="s">
        <v>597</v>
      </c>
      <c r="D579" s="206" t="s">
        <v>132</v>
      </c>
      <c r="E579" s="207" t="s">
        <v>598</v>
      </c>
      <c r="F579" s="208" t="s">
        <v>599</v>
      </c>
      <c r="G579" s="209" t="s">
        <v>313</v>
      </c>
      <c r="H579" s="210">
        <v>22.248000000000001</v>
      </c>
      <c r="I579" s="211"/>
      <c r="J579" s="212">
        <f>ROUND(I579*H579,2)</f>
        <v>0</v>
      </c>
      <c r="K579" s="208" t="s">
        <v>136</v>
      </c>
      <c r="L579" s="46"/>
      <c r="M579" s="213" t="s">
        <v>19</v>
      </c>
      <c r="N579" s="214" t="s">
        <v>42</v>
      </c>
      <c r="O579" s="86"/>
      <c r="P579" s="215">
        <f>O579*H579</f>
        <v>0</v>
      </c>
      <c r="Q579" s="215">
        <v>0.00050000000000000001</v>
      </c>
      <c r="R579" s="215">
        <f>Q579*H579</f>
        <v>0.011124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256</v>
      </c>
      <c r="AT579" s="217" t="s">
        <v>132</v>
      </c>
      <c r="AU579" s="217" t="s">
        <v>81</v>
      </c>
      <c r="AY579" s="19" t="s">
        <v>129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79</v>
      </c>
      <c r="BK579" s="218">
        <f>ROUND(I579*H579,2)</f>
        <v>0</v>
      </c>
      <c r="BL579" s="19" t="s">
        <v>256</v>
      </c>
      <c r="BM579" s="217" t="s">
        <v>600</v>
      </c>
    </row>
    <row r="580" s="2" customFormat="1">
      <c r="A580" s="40"/>
      <c r="B580" s="41"/>
      <c r="C580" s="42"/>
      <c r="D580" s="219" t="s">
        <v>139</v>
      </c>
      <c r="E580" s="42"/>
      <c r="F580" s="220" t="s">
        <v>601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139</v>
      </c>
      <c r="AU580" s="19" t="s">
        <v>81</v>
      </c>
    </row>
    <row r="581" s="14" customFormat="1">
      <c r="A581" s="14"/>
      <c r="B581" s="235"/>
      <c r="C581" s="236"/>
      <c r="D581" s="226" t="s">
        <v>141</v>
      </c>
      <c r="E581" s="237" t="s">
        <v>19</v>
      </c>
      <c r="F581" s="238" t="s">
        <v>602</v>
      </c>
      <c r="G581" s="236"/>
      <c r="H581" s="239">
        <v>16.460000000000001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5" t="s">
        <v>141</v>
      </c>
      <c r="AU581" s="245" t="s">
        <v>81</v>
      </c>
      <c r="AV581" s="14" t="s">
        <v>81</v>
      </c>
      <c r="AW581" s="14" t="s">
        <v>33</v>
      </c>
      <c r="AX581" s="14" t="s">
        <v>71</v>
      </c>
      <c r="AY581" s="245" t="s">
        <v>129</v>
      </c>
    </row>
    <row r="582" s="14" customFormat="1">
      <c r="A582" s="14"/>
      <c r="B582" s="235"/>
      <c r="C582" s="236"/>
      <c r="D582" s="226" t="s">
        <v>141</v>
      </c>
      <c r="E582" s="237" t="s">
        <v>19</v>
      </c>
      <c r="F582" s="238" t="s">
        <v>603</v>
      </c>
      <c r="G582" s="236"/>
      <c r="H582" s="239">
        <v>-0.90000000000000002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141</v>
      </c>
      <c r="AU582" s="245" t="s">
        <v>81</v>
      </c>
      <c r="AV582" s="14" t="s">
        <v>81</v>
      </c>
      <c r="AW582" s="14" t="s">
        <v>33</v>
      </c>
      <c r="AX582" s="14" t="s">
        <v>71</v>
      </c>
      <c r="AY582" s="245" t="s">
        <v>129</v>
      </c>
    </row>
    <row r="583" s="14" customFormat="1">
      <c r="A583" s="14"/>
      <c r="B583" s="235"/>
      <c r="C583" s="236"/>
      <c r="D583" s="226" t="s">
        <v>141</v>
      </c>
      <c r="E583" s="237" t="s">
        <v>19</v>
      </c>
      <c r="F583" s="238" t="s">
        <v>604</v>
      </c>
      <c r="G583" s="236"/>
      <c r="H583" s="239">
        <v>2.98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5" t="s">
        <v>141</v>
      </c>
      <c r="AU583" s="245" t="s">
        <v>81</v>
      </c>
      <c r="AV583" s="14" t="s">
        <v>81</v>
      </c>
      <c r="AW583" s="14" t="s">
        <v>33</v>
      </c>
      <c r="AX583" s="14" t="s">
        <v>71</v>
      </c>
      <c r="AY583" s="245" t="s">
        <v>129</v>
      </c>
    </row>
    <row r="584" s="15" customFormat="1">
      <c r="A584" s="15"/>
      <c r="B584" s="246"/>
      <c r="C584" s="247"/>
      <c r="D584" s="226" t="s">
        <v>141</v>
      </c>
      <c r="E584" s="248" t="s">
        <v>19</v>
      </c>
      <c r="F584" s="249" t="s">
        <v>144</v>
      </c>
      <c r="G584" s="247"/>
      <c r="H584" s="250">
        <v>18.539999999999999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6" t="s">
        <v>141</v>
      </c>
      <c r="AU584" s="256" t="s">
        <v>81</v>
      </c>
      <c r="AV584" s="15" t="s">
        <v>137</v>
      </c>
      <c r="AW584" s="15" t="s">
        <v>33</v>
      </c>
      <c r="AX584" s="15" t="s">
        <v>79</v>
      </c>
      <c r="AY584" s="256" t="s">
        <v>129</v>
      </c>
    </row>
    <row r="585" s="14" customFormat="1">
      <c r="A585" s="14"/>
      <c r="B585" s="235"/>
      <c r="C585" s="236"/>
      <c r="D585" s="226" t="s">
        <v>141</v>
      </c>
      <c r="E585" s="236"/>
      <c r="F585" s="238" t="s">
        <v>605</v>
      </c>
      <c r="G585" s="236"/>
      <c r="H585" s="239">
        <v>22.248000000000001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141</v>
      </c>
      <c r="AU585" s="245" t="s">
        <v>81</v>
      </c>
      <c r="AV585" s="14" t="s">
        <v>81</v>
      </c>
      <c r="AW585" s="14" t="s">
        <v>4</v>
      </c>
      <c r="AX585" s="14" t="s">
        <v>79</v>
      </c>
      <c r="AY585" s="245" t="s">
        <v>129</v>
      </c>
    </row>
    <row r="586" s="2" customFormat="1" ht="24.15" customHeight="1">
      <c r="A586" s="40"/>
      <c r="B586" s="41"/>
      <c r="C586" s="206" t="s">
        <v>606</v>
      </c>
      <c r="D586" s="206" t="s">
        <v>132</v>
      </c>
      <c r="E586" s="207" t="s">
        <v>607</v>
      </c>
      <c r="F586" s="208" t="s">
        <v>608</v>
      </c>
      <c r="G586" s="209" t="s">
        <v>313</v>
      </c>
      <c r="H586" s="210">
        <v>8.5</v>
      </c>
      <c r="I586" s="211"/>
      <c r="J586" s="212">
        <f>ROUND(I586*H586,2)</f>
        <v>0</v>
      </c>
      <c r="K586" s="208" t="s">
        <v>136</v>
      </c>
      <c r="L586" s="46"/>
      <c r="M586" s="213" t="s">
        <v>19</v>
      </c>
      <c r="N586" s="214" t="s">
        <v>42</v>
      </c>
      <c r="O586" s="86"/>
      <c r="P586" s="215">
        <f>O586*H586</f>
        <v>0</v>
      </c>
      <c r="Q586" s="215">
        <v>0.00073999999999999999</v>
      </c>
      <c r="R586" s="215">
        <f>Q586*H586</f>
        <v>0.0062899999999999996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256</v>
      </c>
      <c r="AT586" s="217" t="s">
        <v>132</v>
      </c>
      <c r="AU586" s="217" t="s">
        <v>81</v>
      </c>
      <c r="AY586" s="19" t="s">
        <v>129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79</v>
      </c>
      <c r="BK586" s="218">
        <f>ROUND(I586*H586,2)</f>
        <v>0</v>
      </c>
      <c r="BL586" s="19" t="s">
        <v>256</v>
      </c>
      <c r="BM586" s="217" t="s">
        <v>609</v>
      </c>
    </row>
    <row r="587" s="2" customFormat="1">
      <c r="A587" s="40"/>
      <c r="B587" s="41"/>
      <c r="C587" s="42"/>
      <c r="D587" s="219" t="s">
        <v>139</v>
      </c>
      <c r="E587" s="42"/>
      <c r="F587" s="220" t="s">
        <v>610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139</v>
      </c>
      <c r="AU587" s="19" t="s">
        <v>81</v>
      </c>
    </row>
    <row r="588" s="13" customFormat="1">
      <c r="A588" s="13"/>
      <c r="B588" s="224"/>
      <c r="C588" s="225"/>
      <c r="D588" s="226" t="s">
        <v>141</v>
      </c>
      <c r="E588" s="227" t="s">
        <v>19</v>
      </c>
      <c r="F588" s="228" t="s">
        <v>437</v>
      </c>
      <c r="G588" s="225"/>
      <c r="H588" s="227" t="s">
        <v>19</v>
      </c>
      <c r="I588" s="229"/>
      <c r="J588" s="225"/>
      <c r="K588" s="225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141</v>
      </c>
      <c r="AU588" s="234" t="s">
        <v>81</v>
      </c>
      <c r="AV588" s="13" t="s">
        <v>79</v>
      </c>
      <c r="AW588" s="13" t="s">
        <v>33</v>
      </c>
      <c r="AX588" s="13" t="s">
        <v>71</v>
      </c>
      <c r="AY588" s="234" t="s">
        <v>129</v>
      </c>
    </row>
    <row r="589" s="14" customFormat="1">
      <c r="A589" s="14"/>
      <c r="B589" s="235"/>
      <c r="C589" s="236"/>
      <c r="D589" s="226" t="s">
        <v>141</v>
      </c>
      <c r="E589" s="237" t="s">
        <v>19</v>
      </c>
      <c r="F589" s="238" t="s">
        <v>611</v>
      </c>
      <c r="G589" s="236"/>
      <c r="H589" s="239">
        <v>8.5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141</v>
      </c>
      <c r="AU589" s="245" t="s">
        <v>81</v>
      </c>
      <c r="AV589" s="14" t="s">
        <v>81</v>
      </c>
      <c r="AW589" s="14" t="s">
        <v>33</v>
      </c>
      <c r="AX589" s="14" t="s">
        <v>71</v>
      </c>
      <c r="AY589" s="245" t="s">
        <v>129</v>
      </c>
    </row>
    <row r="590" s="15" customFormat="1">
      <c r="A590" s="15"/>
      <c r="B590" s="246"/>
      <c r="C590" s="247"/>
      <c r="D590" s="226" t="s">
        <v>141</v>
      </c>
      <c r="E590" s="248" t="s">
        <v>19</v>
      </c>
      <c r="F590" s="249" t="s">
        <v>144</v>
      </c>
      <c r="G590" s="247"/>
      <c r="H590" s="250">
        <v>8.5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6" t="s">
        <v>141</v>
      </c>
      <c r="AU590" s="256" t="s">
        <v>81</v>
      </c>
      <c r="AV590" s="15" t="s">
        <v>137</v>
      </c>
      <c r="AW590" s="15" t="s">
        <v>33</v>
      </c>
      <c r="AX590" s="15" t="s">
        <v>79</v>
      </c>
      <c r="AY590" s="256" t="s">
        <v>129</v>
      </c>
    </row>
    <row r="591" s="2" customFormat="1" ht="16.5" customHeight="1">
      <c r="A591" s="40"/>
      <c r="B591" s="41"/>
      <c r="C591" s="257" t="s">
        <v>612</v>
      </c>
      <c r="D591" s="257" t="s">
        <v>319</v>
      </c>
      <c r="E591" s="258" t="s">
        <v>613</v>
      </c>
      <c r="F591" s="259" t="s">
        <v>565</v>
      </c>
      <c r="G591" s="260" t="s">
        <v>135</v>
      </c>
      <c r="H591" s="261">
        <v>1.403</v>
      </c>
      <c r="I591" s="262"/>
      <c r="J591" s="263">
        <f>ROUND(I591*H591,2)</f>
        <v>0</v>
      </c>
      <c r="K591" s="259" t="s">
        <v>19</v>
      </c>
      <c r="L591" s="264"/>
      <c r="M591" s="265" t="s">
        <v>19</v>
      </c>
      <c r="N591" s="266" t="s">
        <v>42</v>
      </c>
      <c r="O591" s="86"/>
      <c r="P591" s="215">
        <f>O591*H591</f>
        <v>0</v>
      </c>
      <c r="Q591" s="215">
        <v>0.0129</v>
      </c>
      <c r="R591" s="215">
        <f>Q591*H591</f>
        <v>0.018098699999999999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322</v>
      </c>
      <c r="AT591" s="217" t="s">
        <v>319</v>
      </c>
      <c r="AU591" s="217" t="s">
        <v>81</v>
      </c>
      <c r="AY591" s="19" t="s">
        <v>129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79</v>
      </c>
      <c r="BK591" s="218">
        <f>ROUND(I591*H591,2)</f>
        <v>0</v>
      </c>
      <c r="BL591" s="19" t="s">
        <v>256</v>
      </c>
      <c r="BM591" s="217" t="s">
        <v>614</v>
      </c>
    </row>
    <row r="592" s="13" customFormat="1">
      <c r="A592" s="13"/>
      <c r="B592" s="224"/>
      <c r="C592" s="225"/>
      <c r="D592" s="226" t="s">
        <v>141</v>
      </c>
      <c r="E592" s="227" t="s">
        <v>19</v>
      </c>
      <c r="F592" s="228" t="s">
        <v>437</v>
      </c>
      <c r="G592" s="225"/>
      <c r="H592" s="227" t="s">
        <v>19</v>
      </c>
      <c r="I592" s="229"/>
      <c r="J592" s="225"/>
      <c r="K592" s="225"/>
      <c r="L592" s="230"/>
      <c r="M592" s="231"/>
      <c r="N592" s="232"/>
      <c r="O592" s="232"/>
      <c r="P592" s="232"/>
      <c r="Q592" s="232"/>
      <c r="R592" s="232"/>
      <c r="S592" s="232"/>
      <c r="T592" s="23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4" t="s">
        <v>141</v>
      </c>
      <c r="AU592" s="234" t="s">
        <v>81</v>
      </c>
      <c r="AV592" s="13" t="s">
        <v>79</v>
      </c>
      <c r="AW592" s="13" t="s">
        <v>33</v>
      </c>
      <c r="AX592" s="13" t="s">
        <v>71</v>
      </c>
      <c r="AY592" s="234" t="s">
        <v>129</v>
      </c>
    </row>
    <row r="593" s="14" customFormat="1">
      <c r="A593" s="14"/>
      <c r="B593" s="235"/>
      <c r="C593" s="236"/>
      <c r="D593" s="226" t="s">
        <v>141</v>
      </c>
      <c r="E593" s="237" t="s">
        <v>19</v>
      </c>
      <c r="F593" s="238" t="s">
        <v>611</v>
      </c>
      <c r="G593" s="236"/>
      <c r="H593" s="239">
        <v>8.5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5" t="s">
        <v>141</v>
      </c>
      <c r="AU593" s="245" t="s">
        <v>81</v>
      </c>
      <c r="AV593" s="14" t="s">
        <v>81</v>
      </c>
      <c r="AW593" s="14" t="s">
        <v>33</v>
      </c>
      <c r="AX593" s="14" t="s">
        <v>71</v>
      </c>
      <c r="AY593" s="245" t="s">
        <v>129</v>
      </c>
    </row>
    <row r="594" s="15" customFormat="1">
      <c r="A594" s="15"/>
      <c r="B594" s="246"/>
      <c r="C594" s="247"/>
      <c r="D594" s="226" t="s">
        <v>141</v>
      </c>
      <c r="E594" s="248" t="s">
        <v>19</v>
      </c>
      <c r="F594" s="249" t="s">
        <v>144</v>
      </c>
      <c r="G594" s="247"/>
      <c r="H594" s="250">
        <v>8.5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141</v>
      </c>
      <c r="AU594" s="256" t="s">
        <v>81</v>
      </c>
      <c r="AV594" s="15" t="s">
        <v>137</v>
      </c>
      <c r="AW594" s="15" t="s">
        <v>33</v>
      </c>
      <c r="AX594" s="15" t="s">
        <v>79</v>
      </c>
      <c r="AY594" s="256" t="s">
        <v>129</v>
      </c>
    </row>
    <row r="595" s="14" customFormat="1">
      <c r="A595" s="14"/>
      <c r="B595" s="235"/>
      <c r="C595" s="236"/>
      <c r="D595" s="226" t="s">
        <v>141</v>
      </c>
      <c r="E595" s="236"/>
      <c r="F595" s="238" t="s">
        <v>615</v>
      </c>
      <c r="G595" s="236"/>
      <c r="H595" s="239">
        <v>1.403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141</v>
      </c>
      <c r="AU595" s="245" t="s">
        <v>81</v>
      </c>
      <c r="AV595" s="14" t="s">
        <v>81</v>
      </c>
      <c r="AW595" s="14" t="s">
        <v>4</v>
      </c>
      <c r="AX595" s="14" t="s">
        <v>79</v>
      </c>
      <c r="AY595" s="245" t="s">
        <v>129</v>
      </c>
    </row>
    <row r="596" s="2" customFormat="1" ht="24.15" customHeight="1">
      <c r="A596" s="40"/>
      <c r="B596" s="41"/>
      <c r="C596" s="206" t="s">
        <v>616</v>
      </c>
      <c r="D596" s="206" t="s">
        <v>132</v>
      </c>
      <c r="E596" s="207" t="s">
        <v>617</v>
      </c>
      <c r="F596" s="208" t="s">
        <v>618</v>
      </c>
      <c r="G596" s="209" t="s">
        <v>368</v>
      </c>
      <c r="H596" s="267"/>
      <c r="I596" s="211"/>
      <c r="J596" s="212">
        <f>ROUND(I596*H596,2)</f>
        <v>0</v>
      </c>
      <c r="K596" s="208" t="s">
        <v>136</v>
      </c>
      <c r="L596" s="46"/>
      <c r="M596" s="213" t="s">
        <v>19</v>
      </c>
      <c r="N596" s="214" t="s">
        <v>42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256</v>
      </c>
      <c r="AT596" s="217" t="s">
        <v>132</v>
      </c>
      <c r="AU596" s="217" t="s">
        <v>81</v>
      </c>
      <c r="AY596" s="19" t="s">
        <v>129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79</v>
      </c>
      <c r="BK596" s="218">
        <f>ROUND(I596*H596,2)</f>
        <v>0</v>
      </c>
      <c r="BL596" s="19" t="s">
        <v>256</v>
      </c>
      <c r="BM596" s="217" t="s">
        <v>619</v>
      </c>
    </row>
    <row r="597" s="2" customFormat="1">
      <c r="A597" s="40"/>
      <c r="B597" s="41"/>
      <c r="C597" s="42"/>
      <c r="D597" s="219" t="s">
        <v>139</v>
      </c>
      <c r="E597" s="42"/>
      <c r="F597" s="220" t="s">
        <v>620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139</v>
      </c>
      <c r="AU597" s="19" t="s">
        <v>81</v>
      </c>
    </row>
    <row r="598" s="12" customFormat="1" ht="22.8" customHeight="1">
      <c r="A598" s="12"/>
      <c r="B598" s="190"/>
      <c r="C598" s="191"/>
      <c r="D598" s="192" t="s">
        <v>70</v>
      </c>
      <c r="E598" s="204" t="s">
        <v>621</v>
      </c>
      <c r="F598" s="204" t="s">
        <v>622</v>
      </c>
      <c r="G598" s="191"/>
      <c r="H598" s="191"/>
      <c r="I598" s="194"/>
      <c r="J598" s="205">
        <f>BK598</f>
        <v>0</v>
      </c>
      <c r="K598" s="191"/>
      <c r="L598" s="196"/>
      <c r="M598" s="197"/>
      <c r="N598" s="198"/>
      <c r="O598" s="198"/>
      <c r="P598" s="199">
        <f>SUM(P599:P612)</f>
        <v>0</v>
      </c>
      <c r="Q598" s="198"/>
      <c r="R598" s="199">
        <f>SUM(R599:R612)</f>
        <v>0.019532499999999998</v>
      </c>
      <c r="S598" s="198"/>
      <c r="T598" s="200">
        <f>SUM(T599:T612)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01" t="s">
        <v>81</v>
      </c>
      <c r="AT598" s="202" t="s">
        <v>70</v>
      </c>
      <c r="AU598" s="202" t="s">
        <v>79</v>
      </c>
      <c r="AY598" s="201" t="s">
        <v>129</v>
      </c>
      <c r="BK598" s="203">
        <f>SUM(BK599:BK612)</f>
        <v>0</v>
      </c>
    </row>
    <row r="599" s="2" customFormat="1" ht="24.15" customHeight="1">
      <c r="A599" s="40"/>
      <c r="B599" s="41"/>
      <c r="C599" s="206" t="s">
        <v>623</v>
      </c>
      <c r="D599" s="206" t="s">
        <v>132</v>
      </c>
      <c r="E599" s="207" t="s">
        <v>624</v>
      </c>
      <c r="F599" s="208" t="s">
        <v>625</v>
      </c>
      <c r="G599" s="209" t="s">
        <v>135</v>
      </c>
      <c r="H599" s="210">
        <v>75.125</v>
      </c>
      <c r="I599" s="211"/>
      <c r="J599" s="212">
        <f>ROUND(I599*H599,2)</f>
        <v>0</v>
      </c>
      <c r="K599" s="208" t="s">
        <v>136</v>
      </c>
      <c r="L599" s="46"/>
      <c r="M599" s="213" t="s">
        <v>19</v>
      </c>
      <c r="N599" s="214" t="s">
        <v>42</v>
      </c>
      <c r="O599" s="86"/>
      <c r="P599" s="215">
        <f>O599*H599</f>
        <v>0</v>
      </c>
      <c r="Q599" s="215">
        <v>0.00025999999999999998</v>
      </c>
      <c r="R599" s="215">
        <f>Q599*H599</f>
        <v>0.019532499999999998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256</v>
      </c>
      <c r="AT599" s="217" t="s">
        <v>132</v>
      </c>
      <c r="AU599" s="217" t="s">
        <v>81</v>
      </c>
      <c r="AY599" s="19" t="s">
        <v>129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79</v>
      </c>
      <c r="BK599" s="218">
        <f>ROUND(I599*H599,2)</f>
        <v>0</v>
      </c>
      <c r="BL599" s="19" t="s">
        <v>256</v>
      </c>
      <c r="BM599" s="217" t="s">
        <v>626</v>
      </c>
    </row>
    <row r="600" s="2" customFormat="1">
      <c r="A600" s="40"/>
      <c r="B600" s="41"/>
      <c r="C600" s="42"/>
      <c r="D600" s="219" t="s">
        <v>139</v>
      </c>
      <c r="E600" s="42"/>
      <c r="F600" s="220" t="s">
        <v>627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139</v>
      </c>
      <c r="AU600" s="19" t="s">
        <v>81</v>
      </c>
    </row>
    <row r="601" s="13" customFormat="1">
      <c r="A601" s="13"/>
      <c r="B601" s="224"/>
      <c r="C601" s="225"/>
      <c r="D601" s="226" t="s">
        <v>141</v>
      </c>
      <c r="E601" s="227" t="s">
        <v>19</v>
      </c>
      <c r="F601" s="228" t="s">
        <v>178</v>
      </c>
      <c r="G601" s="225"/>
      <c r="H601" s="227" t="s">
        <v>19</v>
      </c>
      <c r="I601" s="229"/>
      <c r="J601" s="225"/>
      <c r="K601" s="225"/>
      <c r="L601" s="230"/>
      <c r="M601" s="231"/>
      <c r="N601" s="232"/>
      <c r="O601" s="232"/>
      <c r="P601" s="232"/>
      <c r="Q601" s="232"/>
      <c r="R601" s="232"/>
      <c r="S601" s="232"/>
      <c r="T601" s="23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4" t="s">
        <v>141</v>
      </c>
      <c r="AU601" s="234" t="s">
        <v>81</v>
      </c>
      <c r="AV601" s="13" t="s">
        <v>79</v>
      </c>
      <c r="AW601" s="13" t="s">
        <v>33</v>
      </c>
      <c r="AX601" s="13" t="s">
        <v>71</v>
      </c>
      <c r="AY601" s="234" t="s">
        <v>129</v>
      </c>
    </row>
    <row r="602" s="14" customFormat="1">
      <c r="A602" s="14"/>
      <c r="B602" s="235"/>
      <c r="C602" s="236"/>
      <c r="D602" s="226" t="s">
        <v>141</v>
      </c>
      <c r="E602" s="237" t="s">
        <v>19</v>
      </c>
      <c r="F602" s="238" t="s">
        <v>211</v>
      </c>
      <c r="G602" s="236"/>
      <c r="H602" s="239">
        <v>20.068999999999999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141</v>
      </c>
      <c r="AU602" s="245" t="s">
        <v>81</v>
      </c>
      <c r="AV602" s="14" t="s">
        <v>81</v>
      </c>
      <c r="AW602" s="14" t="s">
        <v>33</v>
      </c>
      <c r="AX602" s="14" t="s">
        <v>71</v>
      </c>
      <c r="AY602" s="245" t="s">
        <v>129</v>
      </c>
    </row>
    <row r="603" s="14" customFormat="1">
      <c r="A603" s="14"/>
      <c r="B603" s="235"/>
      <c r="C603" s="236"/>
      <c r="D603" s="226" t="s">
        <v>141</v>
      </c>
      <c r="E603" s="237" t="s">
        <v>19</v>
      </c>
      <c r="F603" s="238" t="s">
        <v>212</v>
      </c>
      <c r="G603" s="236"/>
      <c r="H603" s="239">
        <v>3.0779999999999998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5" t="s">
        <v>141</v>
      </c>
      <c r="AU603" s="245" t="s">
        <v>81</v>
      </c>
      <c r="AV603" s="14" t="s">
        <v>81</v>
      </c>
      <c r="AW603" s="14" t="s">
        <v>33</v>
      </c>
      <c r="AX603" s="14" t="s">
        <v>71</v>
      </c>
      <c r="AY603" s="245" t="s">
        <v>129</v>
      </c>
    </row>
    <row r="604" s="14" customFormat="1">
      <c r="A604" s="14"/>
      <c r="B604" s="235"/>
      <c r="C604" s="236"/>
      <c r="D604" s="226" t="s">
        <v>141</v>
      </c>
      <c r="E604" s="237" t="s">
        <v>19</v>
      </c>
      <c r="F604" s="238" t="s">
        <v>213</v>
      </c>
      <c r="G604" s="236"/>
      <c r="H604" s="239">
        <v>2.7440000000000002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141</v>
      </c>
      <c r="AU604" s="245" t="s">
        <v>81</v>
      </c>
      <c r="AV604" s="14" t="s">
        <v>81</v>
      </c>
      <c r="AW604" s="14" t="s">
        <v>33</v>
      </c>
      <c r="AX604" s="14" t="s">
        <v>71</v>
      </c>
      <c r="AY604" s="245" t="s">
        <v>129</v>
      </c>
    </row>
    <row r="605" s="14" customFormat="1">
      <c r="A605" s="14"/>
      <c r="B605" s="235"/>
      <c r="C605" s="236"/>
      <c r="D605" s="226" t="s">
        <v>141</v>
      </c>
      <c r="E605" s="237" t="s">
        <v>19</v>
      </c>
      <c r="F605" s="238" t="s">
        <v>214</v>
      </c>
      <c r="G605" s="236"/>
      <c r="H605" s="239">
        <v>0.068000000000000005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5" t="s">
        <v>141</v>
      </c>
      <c r="AU605" s="245" t="s">
        <v>81</v>
      </c>
      <c r="AV605" s="14" t="s">
        <v>81</v>
      </c>
      <c r="AW605" s="14" t="s">
        <v>33</v>
      </c>
      <c r="AX605" s="14" t="s">
        <v>71</v>
      </c>
      <c r="AY605" s="245" t="s">
        <v>129</v>
      </c>
    </row>
    <row r="606" s="14" customFormat="1">
      <c r="A606" s="14"/>
      <c r="B606" s="235"/>
      <c r="C606" s="236"/>
      <c r="D606" s="226" t="s">
        <v>141</v>
      </c>
      <c r="E606" s="237" t="s">
        <v>19</v>
      </c>
      <c r="F606" s="238" t="s">
        <v>215</v>
      </c>
      <c r="G606" s="236"/>
      <c r="H606" s="239">
        <v>17.731000000000002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141</v>
      </c>
      <c r="AU606" s="245" t="s">
        <v>81</v>
      </c>
      <c r="AV606" s="14" t="s">
        <v>81</v>
      </c>
      <c r="AW606" s="14" t="s">
        <v>33</v>
      </c>
      <c r="AX606" s="14" t="s">
        <v>71</v>
      </c>
      <c r="AY606" s="245" t="s">
        <v>129</v>
      </c>
    </row>
    <row r="607" s="14" customFormat="1">
      <c r="A607" s="14"/>
      <c r="B607" s="235"/>
      <c r="C607" s="236"/>
      <c r="D607" s="226" t="s">
        <v>141</v>
      </c>
      <c r="E607" s="237" t="s">
        <v>19</v>
      </c>
      <c r="F607" s="238" t="s">
        <v>216</v>
      </c>
      <c r="G607" s="236"/>
      <c r="H607" s="239">
        <v>-1.7729999999999999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141</v>
      </c>
      <c r="AU607" s="245" t="s">
        <v>81</v>
      </c>
      <c r="AV607" s="14" t="s">
        <v>81</v>
      </c>
      <c r="AW607" s="14" t="s">
        <v>33</v>
      </c>
      <c r="AX607" s="14" t="s">
        <v>71</v>
      </c>
      <c r="AY607" s="245" t="s">
        <v>129</v>
      </c>
    </row>
    <row r="608" s="14" customFormat="1">
      <c r="A608" s="14"/>
      <c r="B608" s="235"/>
      <c r="C608" s="236"/>
      <c r="D608" s="226" t="s">
        <v>141</v>
      </c>
      <c r="E608" s="237" t="s">
        <v>19</v>
      </c>
      <c r="F608" s="238" t="s">
        <v>217</v>
      </c>
      <c r="G608" s="236"/>
      <c r="H608" s="239">
        <v>4.4100000000000001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5" t="s">
        <v>141</v>
      </c>
      <c r="AU608" s="245" t="s">
        <v>81</v>
      </c>
      <c r="AV608" s="14" t="s">
        <v>81</v>
      </c>
      <c r="AW608" s="14" t="s">
        <v>33</v>
      </c>
      <c r="AX608" s="14" t="s">
        <v>71</v>
      </c>
      <c r="AY608" s="245" t="s">
        <v>129</v>
      </c>
    </row>
    <row r="609" s="16" customFormat="1">
      <c r="A609" s="16"/>
      <c r="B609" s="268"/>
      <c r="C609" s="269"/>
      <c r="D609" s="226" t="s">
        <v>141</v>
      </c>
      <c r="E609" s="270" t="s">
        <v>19</v>
      </c>
      <c r="F609" s="271" t="s">
        <v>628</v>
      </c>
      <c r="G609" s="269"/>
      <c r="H609" s="272">
        <v>46.326999999999998</v>
      </c>
      <c r="I609" s="273"/>
      <c r="J609" s="269"/>
      <c r="K609" s="269"/>
      <c r="L609" s="274"/>
      <c r="M609" s="275"/>
      <c r="N609" s="276"/>
      <c r="O609" s="276"/>
      <c r="P609" s="276"/>
      <c r="Q609" s="276"/>
      <c r="R609" s="276"/>
      <c r="S609" s="276"/>
      <c r="T609" s="277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78" t="s">
        <v>141</v>
      </c>
      <c r="AU609" s="278" t="s">
        <v>81</v>
      </c>
      <c r="AV609" s="16" t="s">
        <v>130</v>
      </c>
      <c r="AW609" s="16" t="s">
        <v>33</v>
      </c>
      <c r="AX609" s="16" t="s">
        <v>71</v>
      </c>
      <c r="AY609" s="278" t="s">
        <v>129</v>
      </c>
    </row>
    <row r="610" s="14" customFormat="1">
      <c r="A610" s="14"/>
      <c r="B610" s="235"/>
      <c r="C610" s="236"/>
      <c r="D610" s="226" t="s">
        <v>141</v>
      </c>
      <c r="E610" s="237" t="s">
        <v>19</v>
      </c>
      <c r="F610" s="238" t="s">
        <v>629</v>
      </c>
      <c r="G610" s="236"/>
      <c r="H610" s="239">
        <v>28.797999999999998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141</v>
      </c>
      <c r="AU610" s="245" t="s">
        <v>81</v>
      </c>
      <c r="AV610" s="14" t="s">
        <v>81</v>
      </c>
      <c r="AW610" s="14" t="s">
        <v>33</v>
      </c>
      <c r="AX610" s="14" t="s">
        <v>71</v>
      </c>
      <c r="AY610" s="245" t="s">
        <v>129</v>
      </c>
    </row>
    <row r="611" s="16" customFormat="1">
      <c r="A611" s="16"/>
      <c r="B611" s="268"/>
      <c r="C611" s="269"/>
      <c r="D611" s="226" t="s">
        <v>141</v>
      </c>
      <c r="E611" s="270" t="s">
        <v>19</v>
      </c>
      <c r="F611" s="271" t="s">
        <v>628</v>
      </c>
      <c r="G611" s="269"/>
      <c r="H611" s="272">
        <v>28.797999999999998</v>
      </c>
      <c r="I611" s="273"/>
      <c r="J611" s="269"/>
      <c r="K611" s="269"/>
      <c r="L611" s="274"/>
      <c r="M611" s="275"/>
      <c r="N611" s="276"/>
      <c r="O611" s="276"/>
      <c r="P611" s="276"/>
      <c r="Q611" s="276"/>
      <c r="R611" s="276"/>
      <c r="S611" s="276"/>
      <c r="T611" s="277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78" t="s">
        <v>141</v>
      </c>
      <c r="AU611" s="278" t="s">
        <v>81</v>
      </c>
      <c r="AV611" s="16" t="s">
        <v>130</v>
      </c>
      <c r="AW611" s="16" t="s">
        <v>33</v>
      </c>
      <c r="AX611" s="16" t="s">
        <v>71</v>
      </c>
      <c r="AY611" s="278" t="s">
        <v>129</v>
      </c>
    </row>
    <row r="612" s="15" customFormat="1">
      <c r="A612" s="15"/>
      <c r="B612" s="246"/>
      <c r="C612" s="247"/>
      <c r="D612" s="226" t="s">
        <v>141</v>
      </c>
      <c r="E612" s="248" t="s">
        <v>19</v>
      </c>
      <c r="F612" s="249" t="s">
        <v>144</v>
      </c>
      <c r="G612" s="247"/>
      <c r="H612" s="250">
        <v>75.125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6" t="s">
        <v>141</v>
      </c>
      <c r="AU612" s="256" t="s">
        <v>81</v>
      </c>
      <c r="AV612" s="15" t="s">
        <v>137</v>
      </c>
      <c r="AW612" s="15" t="s">
        <v>33</v>
      </c>
      <c r="AX612" s="15" t="s">
        <v>79</v>
      </c>
      <c r="AY612" s="256" t="s">
        <v>129</v>
      </c>
    </row>
    <row r="613" s="12" customFormat="1" ht="25.92" customHeight="1">
      <c r="A613" s="12"/>
      <c r="B613" s="190"/>
      <c r="C613" s="191"/>
      <c r="D613" s="192" t="s">
        <v>70</v>
      </c>
      <c r="E613" s="193" t="s">
        <v>630</v>
      </c>
      <c r="F613" s="193" t="s">
        <v>631</v>
      </c>
      <c r="G613" s="191"/>
      <c r="H613" s="191"/>
      <c r="I613" s="194"/>
      <c r="J613" s="195">
        <f>BK613</f>
        <v>0</v>
      </c>
      <c r="K613" s="191"/>
      <c r="L613" s="196"/>
      <c r="M613" s="197"/>
      <c r="N613" s="198"/>
      <c r="O613" s="198"/>
      <c r="P613" s="199">
        <f>SUM(P614:P616)</f>
        <v>0</v>
      </c>
      <c r="Q613" s="198"/>
      <c r="R613" s="199">
        <f>SUM(R614:R616)</f>
        <v>0</v>
      </c>
      <c r="S613" s="198"/>
      <c r="T613" s="200">
        <f>SUM(T614:T616)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01" t="s">
        <v>137</v>
      </c>
      <c r="AT613" s="202" t="s">
        <v>70</v>
      </c>
      <c r="AU613" s="202" t="s">
        <v>71</v>
      </c>
      <c r="AY613" s="201" t="s">
        <v>129</v>
      </c>
      <c r="BK613" s="203">
        <f>SUM(BK614:BK616)</f>
        <v>0</v>
      </c>
    </row>
    <row r="614" s="2" customFormat="1" ht="16.5" customHeight="1">
      <c r="A614" s="40"/>
      <c r="B614" s="41"/>
      <c r="C614" s="206" t="s">
        <v>632</v>
      </c>
      <c r="D614" s="206" t="s">
        <v>132</v>
      </c>
      <c r="E614" s="207" t="s">
        <v>633</v>
      </c>
      <c r="F614" s="208" t="s">
        <v>634</v>
      </c>
      <c r="G614" s="209" t="s">
        <v>635</v>
      </c>
      <c r="H614" s="210">
        <v>1</v>
      </c>
      <c r="I614" s="211"/>
      <c r="J614" s="212">
        <f>ROUND(I614*H614,2)</f>
        <v>0</v>
      </c>
      <c r="K614" s="208" t="s">
        <v>457</v>
      </c>
      <c r="L614" s="46"/>
      <c r="M614" s="213" t="s">
        <v>19</v>
      </c>
      <c r="N614" s="214" t="s">
        <v>42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636</v>
      </c>
      <c r="AT614" s="217" t="s">
        <v>132</v>
      </c>
      <c r="AU614" s="217" t="s">
        <v>79</v>
      </c>
      <c r="AY614" s="19" t="s">
        <v>129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79</v>
      </c>
      <c r="BK614" s="218">
        <f>ROUND(I614*H614,2)</f>
        <v>0</v>
      </c>
      <c r="BL614" s="19" t="s">
        <v>636</v>
      </c>
      <c r="BM614" s="217" t="s">
        <v>637</v>
      </c>
    </row>
    <row r="615" s="14" customFormat="1">
      <c r="A615" s="14"/>
      <c r="B615" s="235"/>
      <c r="C615" s="236"/>
      <c r="D615" s="226" t="s">
        <v>141</v>
      </c>
      <c r="E615" s="237" t="s">
        <v>19</v>
      </c>
      <c r="F615" s="238" t="s">
        <v>79</v>
      </c>
      <c r="G615" s="236"/>
      <c r="H615" s="239">
        <v>1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5" t="s">
        <v>141</v>
      </c>
      <c r="AU615" s="245" t="s">
        <v>79</v>
      </c>
      <c r="AV615" s="14" t="s">
        <v>81</v>
      </c>
      <c r="AW615" s="14" t="s">
        <v>33</v>
      </c>
      <c r="AX615" s="14" t="s">
        <v>71</v>
      </c>
      <c r="AY615" s="245" t="s">
        <v>129</v>
      </c>
    </row>
    <row r="616" s="15" customFormat="1">
      <c r="A616" s="15"/>
      <c r="B616" s="246"/>
      <c r="C616" s="247"/>
      <c r="D616" s="226" t="s">
        <v>141</v>
      </c>
      <c r="E616" s="248" t="s">
        <v>19</v>
      </c>
      <c r="F616" s="249" t="s">
        <v>144</v>
      </c>
      <c r="G616" s="247"/>
      <c r="H616" s="250">
        <v>1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6" t="s">
        <v>141</v>
      </c>
      <c r="AU616" s="256" t="s">
        <v>79</v>
      </c>
      <c r="AV616" s="15" t="s">
        <v>137</v>
      </c>
      <c r="AW616" s="15" t="s">
        <v>33</v>
      </c>
      <c r="AX616" s="15" t="s">
        <v>79</v>
      </c>
      <c r="AY616" s="256" t="s">
        <v>129</v>
      </c>
    </row>
    <row r="617" s="12" customFormat="1" ht="25.92" customHeight="1">
      <c r="A617" s="12"/>
      <c r="B617" s="190"/>
      <c r="C617" s="191"/>
      <c r="D617" s="192" t="s">
        <v>70</v>
      </c>
      <c r="E617" s="193" t="s">
        <v>638</v>
      </c>
      <c r="F617" s="193" t="s">
        <v>639</v>
      </c>
      <c r="G617" s="191"/>
      <c r="H617" s="191"/>
      <c r="I617" s="194"/>
      <c r="J617" s="195">
        <f>BK617</f>
        <v>0</v>
      </c>
      <c r="K617" s="191"/>
      <c r="L617" s="196"/>
      <c r="M617" s="197"/>
      <c r="N617" s="198"/>
      <c r="O617" s="198"/>
      <c r="P617" s="199">
        <f>SUM(P618:P619)</f>
        <v>0</v>
      </c>
      <c r="Q617" s="198"/>
      <c r="R617" s="199">
        <f>SUM(R618:R619)</f>
        <v>0</v>
      </c>
      <c r="S617" s="198"/>
      <c r="T617" s="200">
        <f>SUM(T618:T619)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01" t="s">
        <v>165</v>
      </c>
      <c r="AT617" s="202" t="s">
        <v>70</v>
      </c>
      <c r="AU617" s="202" t="s">
        <v>71</v>
      </c>
      <c r="AY617" s="201" t="s">
        <v>129</v>
      </c>
      <c r="BK617" s="203">
        <f>SUM(BK618:BK619)</f>
        <v>0</v>
      </c>
    </row>
    <row r="618" s="2" customFormat="1" ht="16.5" customHeight="1">
      <c r="A618" s="40"/>
      <c r="B618" s="41"/>
      <c r="C618" s="206" t="s">
        <v>640</v>
      </c>
      <c r="D618" s="206" t="s">
        <v>132</v>
      </c>
      <c r="E618" s="207" t="s">
        <v>641</v>
      </c>
      <c r="F618" s="208" t="s">
        <v>642</v>
      </c>
      <c r="G618" s="209" t="s">
        <v>368</v>
      </c>
      <c r="H618" s="267"/>
      <c r="I618" s="211"/>
      <c r="J618" s="212">
        <f>ROUND(I618*H618,2)</f>
        <v>0</v>
      </c>
      <c r="K618" s="208" t="s">
        <v>19</v>
      </c>
      <c r="L618" s="46"/>
      <c r="M618" s="213" t="s">
        <v>19</v>
      </c>
      <c r="N618" s="214" t="s">
        <v>42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137</v>
      </c>
      <c r="AT618" s="217" t="s">
        <v>132</v>
      </c>
      <c r="AU618" s="217" t="s">
        <v>79</v>
      </c>
      <c r="AY618" s="19" t="s">
        <v>129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79</v>
      </c>
      <c r="BK618" s="218">
        <f>ROUND(I618*H618,2)</f>
        <v>0</v>
      </c>
      <c r="BL618" s="19" t="s">
        <v>137</v>
      </c>
      <c r="BM618" s="217" t="s">
        <v>643</v>
      </c>
    </row>
    <row r="619" s="2" customFormat="1" ht="16.5" customHeight="1">
      <c r="A619" s="40"/>
      <c r="B619" s="41"/>
      <c r="C619" s="206" t="s">
        <v>644</v>
      </c>
      <c r="D619" s="206" t="s">
        <v>132</v>
      </c>
      <c r="E619" s="207" t="s">
        <v>645</v>
      </c>
      <c r="F619" s="208" t="s">
        <v>646</v>
      </c>
      <c r="G619" s="209" t="s">
        <v>368</v>
      </c>
      <c r="H619" s="267"/>
      <c r="I619" s="211"/>
      <c r="J619" s="212">
        <f>ROUND(I619*H619,2)</f>
        <v>0</v>
      </c>
      <c r="K619" s="208" t="s">
        <v>19</v>
      </c>
      <c r="L619" s="46"/>
      <c r="M619" s="279" t="s">
        <v>19</v>
      </c>
      <c r="N619" s="280" t="s">
        <v>42</v>
      </c>
      <c r="O619" s="281"/>
      <c r="P619" s="282">
        <f>O619*H619</f>
        <v>0</v>
      </c>
      <c r="Q619" s="282">
        <v>0</v>
      </c>
      <c r="R619" s="282">
        <f>Q619*H619</f>
        <v>0</v>
      </c>
      <c r="S619" s="282">
        <v>0</v>
      </c>
      <c r="T619" s="283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137</v>
      </c>
      <c r="AT619" s="217" t="s">
        <v>132</v>
      </c>
      <c r="AU619" s="217" t="s">
        <v>79</v>
      </c>
      <c r="AY619" s="19" t="s">
        <v>129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79</v>
      </c>
      <c r="BK619" s="218">
        <f>ROUND(I619*H619,2)</f>
        <v>0</v>
      </c>
      <c r="BL619" s="19" t="s">
        <v>137</v>
      </c>
      <c r="BM619" s="217" t="s">
        <v>647</v>
      </c>
    </row>
    <row r="620" s="2" customFormat="1" ht="6.96" customHeight="1">
      <c r="A620" s="40"/>
      <c r="B620" s="61"/>
      <c r="C620" s="62"/>
      <c r="D620" s="62"/>
      <c r="E620" s="62"/>
      <c r="F620" s="62"/>
      <c r="G620" s="62"/>
      <c r="H620" s="62"/>
      <c r="I620" s="62"/>
      <c r="J620" s="62"/>
      <c r="K620" s="62"/>
      <c r="L620" s="46"/>
      <c r="M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</sheetData>
  <sheetProtection sheet="1" autoFilter="0" formatColumns="0" formatRows="0" objects="1" scenarios="1" spinCount="100000" saltValue="itXPiYYYeGjciUcP7Et1ZE8Ra0SVnRd7u9HCN0WdyOBsglfat7wyjLWHDJtGdQJO+N5Xbc4kxqHQtYv1Pk0ocQ==" hashValue="OIty5r840A5k1KD2s3gRTVssdEFhp6CBBG64sYsohHvA8kiiWSteJhCE+ppedLRVXuMDDY+3mV+49kTmxMnl0w==" algorithmName="SHA-512" password="CC35"/>
  <autoFilter ref="C94:K619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2_02/340271045"/>
    <hyperlink ref="F104" r:id="rId2" display="https://podminky.urs.cz/item/CS_URS_2022_02/342272225"/>
    <hyperlink ref="F110" r:id="rId3" display="https://podminky.urs.cz/item/CS_URS_2022_02/342272245"/>
    <hyperlink ref="F119" r:id="rId4" display="https://podminky.urs.cz/item/CS_URS_2022_02/346244354"/>
    <hyperlink ref="F125" r:id="rId5" display="https://podminky.urs.cz/item/CS_URS_2022_02/346272256"/>
    <hyperlink ref="F132" r:id="rId6" display="https://podminky.urs.cz/item/CS_URS_2022_02/612131101"/>
    <hyperlink ref="F139" r:id="rId7" display="https://podminky.urs.cz/item/CS_URS_2022_02/612131121"/>
    <hyperlink ref="F152" r:id="rId8" display="https://podminky.urs.cz/item/CS_URS_2022_02/612142001"/>
    <hyperlink ref="F165" r:id="rId9" display="https://podminky.urs.cz/item/CS_URS_2022_02/612321121"/>
    <hyperlink ref="F172" r:id="rId10" display="https://podminky.urs.cz/item/CS_URS_2022_02/612321131"/>
    <hyperlink ref="F183" r:id="rId11" display="https://podminky.urs.cz/item/CS_URS_2022_02/619991001"/>
    <hyperlink ref="F190" r:id="rId12" display="https://podminky.urs.cz/item/CS_URS_2022_02/619991011"/>
    <hyperlink ref="F197" r:id="rId13" display="https://podminky.urs.cz/item/CS_URS_2022_02/949101111"/>
    <hyperlink ref="F208" r:id="rId14" display="https://podminky.urs.cz/item/CS_URS_2022_02/952901111"/>
    <hyperlink ref="F219" r:id="rId15" display="https://podminky.urs.cz/item/CS_URS_2022_02/962031132"/>
    <hyperlink ref="F224" r:id="rId16" display="https://podminky.urs.cz/item/CS_URS_2022_02/962032230"/>
    <hyperlink ref="F230" r:id="rId17" display="https://podminky.urs.cz/item/CS_URS_2022_02/968072455"/>
    <hyperlink ref="F237" r:id="rId18" display="https://podminky.urs.cz/item/CS_URS_2022_02/978013191"/>
    <hyperlink ref="F246" r:id="rId19" display="https://podminky.urs.cz/item/CS_URS_2022_02/997013211"/>
    <hyperlink ref="F248" r:id="rId20" display="https://podminky.urs.cz/item/CS_URS_2022_02/997013501"/>
    <hyperlink ref="F250" r:id="rId21" display="https://podminky.urs.cz/item/CS_URS_2022_02/997013509"/>
    <hyperlink ref="F254" r:id="rId22" display="https://podminky.urs.cz/item/CS_URS_2022_02/997013631"/>
    <hyperlink ref="F257" r:id="rId23" display="https://podminky.urs.cz/item/CS_URS_2022_02/998018001"/>
    <hyperlink ref="F261" r:id="rId24" display="https://podminky.urs.cz/item/CS_URS_2022_02/763131130"/>
    <hyperlink ref="F270" r:id="rId25" display="https://podminky.urs.cz/item/CS_URS_2022_02/763131451"/>
    <hyperlink ref="F278" r:id="rId26" display="https://podminky.urs.cz/item/CS_URS_2022_02/763131551"/>
    <hyperlink ref="F284" r:id="rId27" display="https://podminky.urs.cz/item/CS_URS_2022_02/763131714"/>
    <hyperlink ref="F296" r:id="rId28" display="https://podminky.urs.cz/item/CS_URS_2022_02/763131721"/>
    <hyperlink ref="F301" r:id="rId29" display="https://podminky.urs.cz/item/CS_URS_2022_02/763131771"/>
    <hyperlink ref="F313" r:id="rId30" display="https://podminky.urs.cz/item/CS_URS_2022_02/763411211"/>
    <hyperlink ref="F318" r:id="rId31" display="https://podminky.urs.cz/item/CS_URS_2022_02/998763401"/>
    <hyperlink ref="F321" r:id="rId32" display="https://podminky.urs.cz/item/CS_URS_2022_02/766411811"/>
    <hyperlink ref="F326" r:id="rId33" display="https://podminky.urs.cz/item/CS_URS_2022_02/766431811"/>
    <hyperlink ref="F331" r:id="rId34" display="https://podminky.urs.cz/item/CS_URS_2022_02/766660172"/>
    <hyperlink ref="F342" r:id="rId35" display="https://podminky.urs.cz/item/CS_URS_2022_02/766660728"/>
    <hyperlink ref="F358" r:id="rId36" display="https://podminky.urs.cz/item/CS_URS_2022_02/766660729"/>
    <hyperlink ref="F374" r:id="rId37" display="https://podminky.urs.cz/item/CS_URS_2022_02/766682111"/>
    <hyperlink ref="F385" r:id="rId38" display="https://podminky.urs.cz/item/CS_URS_2022_02/766694115"/>
    <hyperlink ref="F394" r:id="rId39" display="https://podminky.urs.cz/item/CS_URS_2022_02/766825821"/>
    <hyperlink ref="F398" r:id="rId40" display="https://podminky.urs.cz/item/CS_URS_2022_02/998766201"/>
    <hyperlink ref="F407" r:id="rId41" display="https://podminky.urs.cz/item/CS_URS_2022_02/771121011"/>
    <hyperlink ref="F418" r:id="rId42" display="https://podminky.urs.cz/item/CS_URS_2022_02/771151022"/>
    <hyperlink ref="F429" r:id="rId43" display="https://podminky.urs.cz/item/CS_URS_2022_02/771574263"/>
    <hyperlink ref="F451" r:id="rId44" display="https://podminky.urs.cz/item/CS_URS_2022_02/771591207"/>
    <hyperlink ref="F475" r:id="rId45" display="https://podminky.urs.cz/item/CS_URS_2022_02/771591241"/>
    <hyperlink ref="F480" r:id="rId46" display="https://podminky.urs.cz/item/CS_URS_2022_02/771591242"/>
    <hyperlink ref="F485" r:id="rId47" display="https://podminky.urs.cz/item/CS_URS_2022_02/771591264"/>
    <hyperlink ref="F490" r:id="rId48" display="https://podminky.urs.cz/item/CS_URS_2022_02/998771201"/>
    <hyperlink ref="F493" r:id="rId49" display="https://podminky.urs.cz/item/CS_URS_2022_02/776111116"/>
    <hyperlink ref="F501" r:id="rId50" display="https://podminky.urs.cz/item/CS_URS_2022_02/776201812"/>
    <hyperlink ref="F509" r:id="rId51" display="https://podminky.urs.cz/item/CS_URS_2022_02/998776201"/>
    <hyperlink ref="F512" r:id="rId52" display="https://podminky.urs.cz/item/CS_URS_2022_02/781131207"/>
    <hyperlink ref="F522" r:id="rId53" display="https://podminky.urs.cz/item/CS_URS_2022_02/781474113"/>
    <hyperlink ref="F554" r:id="rId54" display="https://podminky.urs.cz/item/CS_URS_2022_02/781491012"/>
    <hyperlink ref="F564" r:id="rId55" display="https://podminky.urs.cz/item/CS_URS_2022_02/781493611"/>
    <hyperlink ref="F573" r:id="rId56" display="https://podminky.urs.cz/item/CS_URS_2022_02/781494111"/>
    <hyperlink ref="F580" r:id="rId57" display="https://podminky.urs.cz/item/CS_URS_2022_02/781494511"/>
    <hyperlink ref="F587" r:id="rId58" display="https://podminky.urs.cz/item/CS_URS_2022_02/781674112"/>
    <hyperlink ref="F597" r:id="rId59" display="https://podminky.urs.cz/item/CS_URS_2022_02/998781202"/>
    <hyperlink ref="F600" r:id="rId60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sociálního zařízení v MŠ Dolní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ROUND((SUM(BE94:BE611)),  2)</f>
        <v>0</v>
      </c>
      <c r="G33" s="40"/>
      <c r="H33" s="40"/>
      <c r="I33" s="150">
        <v>0.20999999999999999</v>
      </c>
      <c r="J33" s="149">
        <f>ROUND(((SUM(BE94:BE611))*I33),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ROUND((SUM(BF94:BF611)),  2)</f>
        <v>0</v>
      </c>
      <c r="G34" s="40"/>
      <c r="H34" s="40"/>
      <c r="I34" s="150">
        <v>0.14999999999999999</v>
      </c>
      <c r="J34" s="149">
        <f>ROUND(((SUM(BF94:BF611))*I34),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ROUND((SUM(BG94:BG611)),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ROUND((SUM(BH94:BH611)),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ROUND((SUM(BI94:BI611)),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sociálního zařízení v MŠ Dolní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Stavební úpravy v 2.NP - architektonicko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Frenštát p.R.,náměstí Míru 1,744 01</v>
      </c>
      <c r="G54" s="42"/>
      <c r="H54" s="42"/>
      <c r="I54" s="34" t="s">
        <v>31</v>
      </c>
      <c r="J54" s="38" t="str">
        <f>E21</f>
        <v>Jaromír Bartoš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J130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J197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J247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J258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104</v>
      </c>
      <c r="E66" s="170"/>
      <c r="F66" s="170"/>
      <c r="G66" s="170"/>
      <c r="H66" s="170"/>
      <c r="I66" s="170"/>
      <c r="J66" s="171">
        <f>J261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J262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J311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J391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J397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J499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J588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112</v>
      </c>
      <c r="E73" s="170"/>
      <c r="F73" s="170"/>
      <c r="G73" s="170"/>
      <c r="H73" s="170"/>
      <c r="I73" s="170"/>
      <c r="J73" s="171">
        <f>J604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7"/>
      <c r="C74" s="168"/>
      <c r="D74" s="169" t="s">
        <v>113</v>
      </c>
      <c r="E74" s="170"/>
      <c r="F74" s="170"/>
      <c r="G74" s="170"/>
      <c r="H74" s="170"/>
      <c r="I74" s="170"/>
      <c r="J74" s="171">
        <f>J609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114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Stavební úpravy sociálního zařízení v MŠ Dolní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92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02 - Stavební úpravy v 2.NP - architektonicko stavební řešení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 xml:space="preserve"> </v>
      </c>
      <c r="G88" s="42"/>
      <c r="H88" s="42"/>
      <c r="I88" s="34" t="s">
        <v>23</v>
      </c>
      <c r="J88" s="74" t="str">
        <f>IF(J12="","",J12)</f>
        <v>13. 9. 2022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E15</f>
        <v>Město Frenštát p.R.,náměstí Míru 1,744 01</v>
      </c>
      <c r="G90" s="42"/>
      <c r="H90" s="42"/>
      <c r="I90" s="34" t="s">
        <v>31</v>
      </c>
      <c r="J90" s="38" t="str">
        <f>E21</f>
        <v>Jaromír Bartoš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34</v>
      </c>
      <c r="J91" s="38" t="str">
        <f>E24</f>
        <v xml:space="preserve"> 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115</v>
      </c>
      <c r="D93" s="182" t="s">
        <v>56</v>
      </c>
      <c r="E93" s="182" t="s">
        <v>52</v>
      </c>
      <c r="F93" s="182" t="s">
        <v>53</v>
      </c>
      <c r="G93" s="182" t="s">
        <v>116</v>
      </c>
      <c r="H93" s="182" t="s">
        <v>117</v>
      </c>
      <c r="I93" s="182" t="s">
        <v>118</v>
      </c>
      <c r="J93" s="182" t="s">
        <v>96</v>
      </c>
      <c r="K93" s="183" t="s">
        <v>119</v>
      </c>
      <c r="L93" s="184"/>
      <c r="M93" s="94" t="s">
        <v>19</v>
      </c>
      <c r="N93" s="95" t="s">
        <v>41</v>
      </c>
      <c r="O93" s="95" t="s">
        <v>120</v>
      </c>
      <c r="P93" s="95" t="s">
        <v>121</v>
      </c>
      <c r="Q93" s="95" t="s">
        <v>122</v>
      </c>
      <c r="R93" s="95" t="s">
        <v>123</v>
      </c>
      <c r="S93" s="95" t="s">
        <v>124</v>
      </c>
      <c r="T93" s="96" t="s">
        <v>125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126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P95+P261+P604+P609</f>
        <v>0</v>
      </c>
      <c r="Q94" s="98"/>
      <c r="R94" s="187">
        <f>R95+R261+R604+R609</f>
        <v>5.2578008800000005</v>
      </c>
      <c r="S94" s="98"/>
      <c r="T94" s="188">
        <f>T95+T261+T604+T609</f>
        <v>5.1385232499999995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70</v>
      </c>
      <c r="AU94" s="19" t="s">
        <v>97</v>
      </c>
      <c r="BK94" s="189">
        <f>BK95+BK261+BK604+BK609</f>
        <v>0</v>
      </c>
    </row>
    <row r="95" s="12" customFormat="1" ht="25.92" customHeight="1">
      <c r="A95" s="12"/>
      <c r="B95" s="190"/>
      <c r="C95" s="191"/>
      <c r="D95" s="192" t="s">
        <v>70</v>
      </c>
      <c r="E95" s="193" t="s">
        <v>127</v>
      </c>
      <c r="F95" s="193" t="s">
        <v>128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P96+P130+P197+P247+P258</f>
        <v>0</v>
      </c>
      <c r="Q95" s="198"/>
      <c r="R95" s="199">
        <f>R96+R130+R197+R247+R258</f>
        <v>3.5677658200000004</v>
      </c>
      <c r="S95" s="198"/>
      <c r="T95" s="200">
        <f>T96+T130+T197+T247+T258</f>
        <v>4.2889689999999998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79</v>
      </c>
      <c r="AT95" s="202" t="s">
        <v>70</v>
      </c>
      <c r="AU95" s="202" t="s">
        <v>71</v>
      </c>
      <c r="AY95" s="201" t="s">
        <v>129</v>
      </c>
      <c r="BK95" s="203">
        <f>BK96+BK130+BK197+BK247+BK258</f>
        <v>0</v>
      </c>
    </row>
    <row r="96" s="12" customFormat="1" ht="22.8" customHeight="1">
      <c r="A96" s="12"/>
      <c r="B96" s="190"/>
      <c r="C96" s="191"/>
      <c r="D96" s="192" t="s">
        <v>70</v>
      </c>
      <c r="E96" s="204" t="s">
        <v>130</v>
      </c>
      <c r="F96" s="204" t="s">
        <v>131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SUM(P97:P129)</f>
        <v>0</v>
      </c>
      <c r="Q96" s="198"/>
      <c r="R96" s="199">
        <f>SUM(R97:R129)</f>
        <v>1.9495483400000002</v>
      </c>
      <c r="S96" s="198"/>
      <c r="T96" s="200">
        <f>SUM(T97:T129)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79</v>
      </c>
      <c r="AT96" s="202" t="s">
        <v>70</v>
      </c>
      <c r="AU96" s="202" t="s">
        <v>79</v>
      </c>
      <c r="AY96" s="201" t="s">
        <v>129</v>
      </c>
      <c r="BK96" s="203">
        <f>SUM(BK97:BK129)</f>
        <v>0</v>
      </c>
    </row>
    <row r="97" s="2" customFormat="1" ht="24.15" customHeight="1">
      <c r="A97" s="40"/>
      <c r="B97" s="41"/>
      <c r="C97" s="206" t="s">
        <v>79</v>
      </c>
      <c r="D97" s="206" t="s">
        <v>132</v>
      </c>
      <c r="E97" s="207" t="s">
        <v>133</v>
      </c>
      <c r="F97" s="208" t="s">
        <v>134</v>
      </c>
      <c r="G97" s="209" t="s">
        <v>135</v>
      </c>
      <c r="H97" s="210">
        <v>3.6360000000000001</v>
      </c>
      <c r="I97" s="211"/>
      <c r="J97" s="212">
        <f>ROUND(I97*H97,2)</f>
        <v>0</v>
      </c>
      <c r="K97" s="208" t="s">
        <v>136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0.079210000000000003</v>
      </c>
      <c r="R97" s="215">
        <f>Q97*H97</f>
        <v>0.28800756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137</v>
      </c>
      <c r="AT97" s="217" t="s">
        <v>132</v>
      </c>
      <c r="AU97" s="217" t="s">
        <v>81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137</v>
      </c>
      <c r="BM97" s="217" t="s">
        <v>138</v>
      </c>
    </row>
    <row r="98" s="2" customFormat="1">
      <c r="A98" s="40"/>
      <c r="B98" s="41"/>
      <c r="C98" s="42"/>
      <c r="D98" s="219" t="s">
        <v>139</v>
      </c>
      <c r="E98" s="42"/>
      <c r="F98" s="220" t="s">
        <v>140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139</v>
      </c>
      <c r="AU98" s="19" t="s">
        <v>81</v>
      </c>
    </row>
    <row r="99" s="13" customFormat="1">
      <c r="A99" s="13"/>
      <c r="B99" s="224"/>
      <c r="C99" s="225"/>
      <c r="D99" s="226" t="s">
        <v>141</v>
      </c>
      <c r="E99" s="227" t="s">
        <v>19</v>
      </c>
      <c r="F99" s="228" t="s">
        <v>649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141</v>
      </c>
      <c r="AU99" s="234" t="s">
        <v>81</v>
      </c>
      <c r="AV99" s="13" t="s">
        <v>79</v>
      </c>
      <c r="AW99" s="13" t="s">
        <v>33</v>
      </c>
      <c r="AX99" s="13" t="s">
        <v>71</v>
      </c>
      <c r="AY99" s="234" t="s">
        <v>129</v>
      </c>
    </row>
    <row r="100" s="14" customFormat="1">
      <c r="A100" s="14"/>
      <c r="B100" s="235"/>
      <c r="C100" s="236"/>
      <c r="D100" s="226" t="s">
        <v>141</v>
      </c>
      <c r="E100" s="237" t="s">
        <v>19</v>
      </c>
      <c r="F100" s="238" t="s">
        <v>143</v>
      </c>
      <c r="G100" s="236"/>
      <c r="H100" s="239">
        <v>1.8180000000000001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141</v>
      </c>
      <c r="AU100" s="245" t="s">
        <v>81</v>
      </c>
      <c r="AV100" s="14" t="s">
        <v>81</v>
      </c>
      <c r="AW100" s="14" t="s">
        <v>33</v>
      </c>
      <c r="AX100" s="14" t="s">
        <v>71</v>
      </c>
      <c r="AY100" s="245" t="s">
        <v>129</v>
      </c>
    </row>
    <row r="101" s="14" customFormat="1">
      <c r="A101" s="14"/>
      <c r="B101" s="235"/>
      <c r="C101" s="236"/>
      <c r="D101" s="226" t="s">
        <v>141</v>
      </c>
      <c r="E101" s="237" t="s">
        <v>19</v>
      </c>
      <c r="F101" s="238" t="s">
        <v>143</v>
      </c>
      <c r="G101" s="236"/>
      <c r="H101" s="239">
        <v>1.8180000000000001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141</v>
      </c>
      <c r="AU101" s="245" t="s">
        <v>81</v>
      </c>
      <c r="AV101" s="14" t="s">
        <v>81</v>
      </c>
      <c r="AW101" s="14" t="s">
        <v>33</v>
      </c>
      <c r="AX101" s="14" t="s">
        <v>71</v>
      </c>
      <c r="AY101" s="245" t="s">
        <v>129</v>
      </c>
    </row>
    <row r="102" s="15" customFormat="1">
      <c r="A102" s="15"/>
      <c r="B102" s="246"/>
      <c r="C102" s="247"/>
      <c r="D102" s="226" t="s">
        <v>141</v>
      </c>
      <c r="E102" s="248" t="s">
        <v>19</v>
      </c>
      <c r="F102" s="249" t="s">
        <v>144</v>
      </c>
      <c r="G102" s="247"/>
      <c r="H102" s="250">
        <v>3.6360000000000001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141</v>
      </c>
      <c r="AU102" s="256" t="s">
        <v>81</v>
      </c>
      <c r="AV102" s="15" t="s">
        <v>137</v>
      </c>
      <c r="AW102" s="15" t="s">
        <v>33</v>
      </c>
      <c r="AX102" s="15" t="s">
        <v>79</v>
      </c>
      <c r="AY102" s="256" t="s">
        <v>129</v>
      </c>
    </row>
    <row r="103" s="2" customFormat="1" ht="24.15" customHeight="1">
      <c r="A103" s="40"/>
      <c r="B103" s="41"/>
      <c r="C103" s="206" t="s">
        <v>81</v>
      </c>
      <c r="D103" s="206" t="s">
        <v>132</v>
      </c>
      <c r="E103" s="207" t="s">
        <v>145</v>
      </c>
      <c r="F103" s="208" t="s">
        <v>146</v>
      </c>
      <c r="G103" s="209" t="s">
        <v>135</v>
      </c>
      <c r="H103" s="210">
        <v>10.162000000000001</v>
      </c>
      <c r="I103" s="211"/>
      <c r="J103" s="212">
        <f>ROUND(I103*H103,2)</f>
        <v>0</v>
      </c>
      <c r="K103" s="208" t="s">
        <v>136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0.061719999999999997</v>
      </c>
      <c r="R103" s="215">
        <f>Q103*H103</f>
        <v>0.62719864000000003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137</v>
      </c>
      <c r="AT103" s="217" t="s">
        <v>132</v>
      </c>
      <c r="AU103" s="217" t="s">
        <v>81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137</v>
      </c>
      <c r="BM103" s="217" t="s">
        <v>147</v>
      </c>
    </row>
    <row r="104" s="2" customFormat="1">
      <c r="A104" s="40"/>
      <c r="B104" s="41"/>
      <c r="C104" s="42"/>
      <c r="D104" s="219" t="s">
        <v>139</v>
      </c>
      <c r="E104" s="42"/>
      <c r="F104" s="220" t="s">
        <v>148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139</v>
      </c>
      <c r="AU104" s="19" t="s">
        <v>81</v>
      </c>
    </row>
    <row r="105" s="13" customFormat="1">
      <c r="A105" s="13"/>
      <c r="B105" s="224"/>
      <c r="C105" s="225"/>
      <c r="D105" s="226" t="s">
        <v>141</v>
      </c>
      <c r="E105" s="227" t="s">
        <v>19</v>
      </c>
      <c r="F105" s="228" t="s">
        <v>649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141</v>
      </c>
      <c r="AU105" s="234" t="s">
        <v>81</v>
      </c>
      <c r="AV105" s="13" t="s">
        <v>79</v>
      </c>
      <c r="AW105" s="13" t="s">
        <v>33</v>
      </c>
      <c r="AX105" s="13" t="s">
        <v>71</v>
      </c>
      <c r="AY105" s="234" t="s">
        <v>129</v>
      </c>
    </row>
    <row r="106" s="14" customFormat="1">
      <c r="A106" s="14"/>
      <c r="B106" s="235"/>
      <c r="C106" s="236"/>
      <c r="D106" s="226" t="s">
        <v>141</v>
      </c>
      <c r="E106" s="237" t="s">
        <v>19</v>
      </c>
      <c r="F106" s="238" t="s">
        <v>149</v>
      </c>
      <c r="G106" s="236"/>
      <c r="H106" s="239">
        <v>4.1420000000000003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141</v>
      </c>
      <c r="AU106" s="245" t="s">
        <v>81</v>
      </c>
      <c r="AV106" s="14" t="s">
        <v>81</v>
      </c>
      <c r="AW106" s="14" t="s">
        <v>33</v>
      </c>
      <c r="AX106" s="14" t="s">
        <v>71</v>
      </c>
      <c r="AY106" s="245" t="s">
        <v>129</v>
      </c>
    </row>
    <row r="107" s="14" customFormat="1">
      <c r="A107" s="14"/>
      <c r="B107" s="235"/>
      <c r="C107" s="236"/>
      <c r="D107" s="226" t="s">
        <v>141</v>
      </c>
      <c r="E107" s="237" t="s">
        <v>19</v>
      </c>
      <c r="F107" s="238" t="s">
        <v>150</v>
      </c>
      <c r="G107" s="236"/>
      <c r="H107" s="239">
        <v>6.0199999999999996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141</v>
      </c>
      <c r="AU107" s="245" t="s">
        <v>81</v>
      </c>
      <c r="AV107" s="14" t="s">
        <v>81</v>
      </c>
      <c r="AW107" s="14" t="s">
        <v>33</v>
      </c>
      <c r="AX107" s="14" t="s">
        <v>71</v>
      </c>
      <c r="AY107" s="245" t="s">
        <v>129</v>
      </c>
    </row>
    <row r="108" s="15" customFormat="1">
      <c r="A108" s="15"/>
      <c r="B108" s="246"/>
      <c r="C108" s="247"/>
      <c r="D108" s="226" t="s">
        <v>141</v>
      </c>
      <c r="E108" s="248" t="s">
        <v>19</v>
      </c>
      <c r="F108" s="249" t="s">
        <v>144</v>
      </c>
      <c r="G108" s="247"/>
      <c r="H108" s="250">
        <v>10.161999999999999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141</v>
      </c>
      <c r="AU108" s="256" t="s">
        <v>81</v>
      </c>
      <c r="AV108" s="15" t="s">
        <v>137</v>
      </c>
      <c r="AW108" s="15" t="s">
        <v>33</v>
      </c>
      <c r="AX108" s="15" t="s">
        <v>79</v>
      </c>
      <c r="AY108" s="256" t="s">
        <v>129</v>
      </c>
    </row>
    <row r="109" s="2" customFormat="1" ht="24.15" customHeight="1">
      <c r="A109" s="40"/>
      <c r="B109" s="41"/>
      <c r="C109" s="206" t="s">
        <v>130</v>
      </c>
      <c r="D109" s="206" t="s">
        <v>132</v>
      </c>
      <c r="E109" s="207" t="s">
        <v>151</v>
      </c>
      <c r="F109" s="208" t="s">
        <v>152</v>
      </c>
      <c r="G109" s="209" t="s">
        <v>135</v>
      </c>
      <c r="H109" s="210">
        <v>9.0250000000000004</v>
      </c>
      <c r="I109" s="211"/>
      <c r="J109" s="212">
        <f>ROUND(I109*H109,2)</f>
        <v>0</v>
      </c>
      <c r="K109" s="208" t="s">
        <v>136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0.079210000000000003</v>
      </c>
      <c r="R109" s="215">
        <f>Q109*H109</f>
        <v>0.71487025000000004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137</v>
      </c>
      <c r="AT109" s="217" t="s">
        <v>132</v>
      </c>
      <c r="AU109" s="217" t="s">
        <v>81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137</v>
      </c>
      <c r="BM109" s="217" t="s">
        <v>153</v>
      </c>
    </row>
    <row r="110" s="2" customFormat="1">
      <c r="A110" s="40"/>
      <c r="B110" s="41"/>
      <c r="C110" s="42"/>
      <c r="D110" s="219" t="s">
        <v>139</v>
      </c>
      <c r="E110" s="42"/>
      <c r="F110" s="220" t="s">
        <v>154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139</v>
      </c>
      <c r="AU110" s="19" t="s">
        <v>81</v>
      </c>
    </row>
    <row r="111" s="13" customFormat="1">
      <c r="A111" s="13"/>
      <c r="B111" s="224"/>
      <c r="C111" s="225"/>
      <c r="D111" s="226" t="s">
        <v>141</v>
      </c>
      <c r="E111" s="227" t="s">
        <v>19</v>
      </c>
      <c r="F111" s="228" t="s">
        <v>649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141</v>
      </c>
      <c r="AU111" s="234" t="s">
        <v>81</v>
      </c>
      <c r="AV111" s="13" t="s">
        <v>79</v>
      </c>
      <c r="AW111" s="13" t="s">
        <v>33</v>
      </c>
      <c r="AX111" s="13" t="s">
        <v>71</v>
      </c>
      <c r="AY111" s="234" t="s">
        <v>129</v>
      </c>
    </row>
    <row r="112" s="14" customFormat="1">
      <c r="A112" s="14"/>
      <c r="B112" s="235"/>
      <c r="C112" s="236"/>
      <c r="D112" s="226" t="s">
        <v>141</v>
      </c>
      <c r="E112" s="237" t="s">
        <v>19</v>
      </c>
      <c r="F112" s="238" t="s">
        <v>155</v>
      </c>
      <c r="G112" s="236"/>
      <c r="H112" s="239">
        <v>2.8599999999999999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141</v>
      </c>
      <c r="AU112" s="245" t="s">
        <v>81</v>
      </c>
      <c r="AV112" s="14" t="s">
        <v>81</v>
      </c>
      <c r="AW112" s="14" t="s">
        <v>33</v>
      </c>
      <c r="AX112" s="14" t="s">
        <v>71</v>
      </c>
      <c r="AY112" s="245" t="s">
        <v>129</v>
      </c>
    </row>
    <row r="113" s="14" customFormat="1">
      <c r="A113" s="14"/>
      <c r="B113" s="235"/>
      <c r="C113" s="236"/>
      <c r="D113" s="226" t="s">
        <v>141</v>
      </c>
      <c r="E113" s="237" t="s">
        <v>19</v>
      </c>
      <c r="F113" s="238" t="s">
        <v>155</v>
      </c>
      <c r="G113" s="236"/>
      <c r="H113" s="239">
        <v>2.8599999999999999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141</v>
      </c>
      <c r="AU113" s="245" t="s">
        <v>81</v>
      </c>
      <c r="AV113" s="14" t="s">
        <v>81</v>
      </c>
      <c r="AW113" s="14" t="s">
        <v>33</v>
      </c>
      <c r="AX113" s="14" t="s">
        <v>71</v>
      </c>
      <c r="AY113" s="245" t="s">
        <v>129</v>
      </c>
    </row>
    <row r="114" s="14" customFormat="1">
      <c r="A114" s="14"/>
      <c r="B114" s="235"/>
      <c r="C114" s="236"/>
      <c r="D114" s="226" t="s">
        <v>141</v>
      </c>
      <c r="E114" s="237" t="s">
        <v>19</v>
      </c>
      <c r="F114" s="238" t="s">
        <v>156</v>
      </c>
      <c r="G114" s="236"/>
      <c r="H114" s="239">
        <v>1.1619999999999999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141</v>
      </c>
      <c r="AU114" s="245" t="s">
        <v>81</v>
      </c>
      <c r="AV114" s="14" t="s">
        <v>81</v>
      </c>
      <c r="AW114" s="14" t="s">
        <v>33</v>
      </c>
      <c r="AX114" s="14" t="s">
        <v>71</v>
      </c>
      <c r="AY114" s="245" t="s">
        <v>129</v>
      </c>
    </row>
    <row r="115" s="14" customFormat="1">
      <c r="A115" s="14"/>
      <c r="B115" s="235"/>
      <c r="C115" s="236"/>
      <c r="D115" s="226" t="s">
        <v>141</v>
      </c>
      <c r="E115" s="237" t="s">
        <v>19</v>
      </c>
      <c r="F115" s="238" t="s">
        <v>157</v>
      </c>
      <c r="G115" s="236"/>
      <c r="H115" s="239">
        <v>0.16300000000000001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141</v>
      </c>
      <c r="AU115" s="245" t="s">
        <v>81</v>
      </c>
      <c r="AV115" s="14" t="s">
        <v>81</v>
      </c>
      <c r="AW115" s="14" t="s">
        <v>33</v>
      </c>
      <c r="AX115" s="14" t="s">
        <v>71</v>
      </c>
      <c r="AY115" s="245" t="s">
        <v>129</v>
      </c>
    </row>
    <row r="116" s="14" customFormat="1">
      <c r="A116" s="14"/>
      <c r="B116" s="235"/>
      <c r="C116" s="236"/>
      <c r="D116" s="226" t="s">
        <v>141</v>
      </c>
      <c r="E116" s="237" t="s">
        <v>19</v>
      </c>
      <c r="F116" s="238" t="s">
        <v>158</v>
      </c>
      <c r="G116" s="236"/>
      <c r="H116" s="239">
        <v>1.98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141</v>
      </c>
      <c r="AU116" s="245" t="s">
        <v>81</v>
      </c>
      <c r="AV116" s="14" t="s">
        <v>81</v>
      </c>
      <c r="AW116" s="14" t="s">
        <v>33</v>
      </c>
      <c r="AX116" s="14" t="s">
        <v>71</v>
      </c>
      <c r="AY116" s="245" t="s">
        <v>129</v>
      </c>
    </row>
    <row r="117" s="15" customFormat="1">
      <c r="A117" s="15"/>
      <c r="B117" s="246"/>
      <c r="C117" s="247"/>
      <c r="D117" s="226" t="s">
        <v>141</v>
      </c>
      <c r="E117" s="248" t="s">
        <v>19</v>
      </c>
      <c r="F117" s="249" t="s">
        <v>144</v>
      </c>
      <c r="G117" s="247"/>
      <c r="H117" s="250">
        <v>9.0250000000000004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141</v>
      </c>
      <c r="AU117" s="256" t="s">
        <v>81</v>
      </c>
      <c r="AV117" s="15" t="s">
        <v>137</v>
      </c>
      <c r="AW117" s="15" t="s">
        <v>33</v>
      </c>
      <c r="AX117" s="15" t="s">
        <v>79</v>
      </c>
      <c r="AY117" s="256" t="s">
        <v>129</v>
      </c>
    </row>
    <row r="118" s="2" customFormat="1" ht="24.15" customHeight="1">
      <c r="A118" s="40"/>
      <c r="B118" s="41"/>
      <c r="C118" s="206" t="s">
        <v>137</v>
      </c>
      <c r="D118" s="206" t="s">
        <v>132</v>
      </c>
      <c r="E118" s="207" t="s">
        <v>159</v>
      </c>
      <c r="F118" s="208" t="s">
        <v>160</v>
      </c>
      <c r="G118" s="209" t="s">
        <v>135</v>
      </c>
      <c r="H118" s="210">
        <v>1.1399999999999999</v>
      </c>
      <c r="I118" s="211"/>
      <c r="J118" s="212">
        <f>ROUND(I118*H118,2)</f>
        <v>0</v>
      </c>
      <c r="K118" s="208" t="s">
        <v>136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0.073249999999999996</v>
      </c>
      <c r="R118" s="215">
        <f>Q118*H118</f>
        <v>0.083504999999999982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137</v>
      </c>
      <c r="AT118" s="217" t="s">
        <v>132</v>
      </c>
      <c r="AU118" s="217" t="s">
        <v>81</v>
      </c>
      <c r="AY118" s="19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137</v>
      </c>
      <c r="BM118" s="217" t="s">
        <v>161</v>
      </c>
    </row>
    <row r="119" s="2" customFormat="1">
      <c r="A119" s="40"/>
      <c r="B119" s="41"/>
      <c r="C119" s="42"/>
      <c r="D119" s="219" t="s">
        <v>139</v>
      </c>
      <c r="E119" s="42"/>
      <c r="F119" s="220" t="s">
        <v>162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139</v>
      </c>
      <c r="AU119" s="19" t="s">
        <v>81</v>
      </c>
    </row>
    <row r="120" s="13" customFormat="1">
      <c r="A120" s="13"/>
      <c r="B120" s="224"/>
      <c r="C120" s="225"/>
      <c r="D120" s="226" t="s">
        <v>141</v>
      </c>
      <c r="E120" s="227" t="s">
        <v>19</v>
      </c>
      <c r="F120" s="228" t="s">
        <v>649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141</v>
      </c>
      <c r="AU120" s="234" t="s">
        <v>81</v>
      </c>
      <c r="AV120" s="13" t="s">
        <v>79</v>
      </c>
      <c r="AW120" s="13" t="s">
        <v>33</v>
      </c>
      <c r="AX120" s="13" t="s">
        <v>71</v>
      </c>
      <c r="AY120" s="234" t="s">
        <v>129</v>
      </c>
    </row>
    <row r="121" s="13" customFormat="1">
      <c r="A121" s="13"/>
      <c r="B121" s="224"/>
      <c r="C121" s="225"/>
      <c r="D121" s="226" t="s">
        <v>141</v>
      </c>
      <c r="E121" s="227" t="s">
        <v>19</v>
      </c>
      <c r="F121" s="228" t="s">
        <v>163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141</v>
      </c>
      <c r="AU121" s="234" t="s">
        <v>81</v>
      </c>
      <c r="AV121" s="13" t="s">
        <v>79</v>
      </c>
      <c r="AW121" s="13" t="s">
        <v>33</v>
      </c>
      <c r="AX121" s="13" t="s">
        <v>71</v>
      </c>
      <c r="AY121" s="234" t="s">
        <v>129</v>
      </c>
    </row>
    <row r="122" s="14" customFormat="1">
      <c r="A122" s="14"/>
      <c r="B122" s="235"/>
      <c r="C122" s="236"/>
      <c r="D122" s="226" t="s">
        <v>141</v>
      </c>
      <c r="E122" s="237" t="s">
        <v>19</v>
      </c>
      <c r="F122" s="238" t="s">
        <v>164</v>
      </c>
      <c r="G122" s="236"/>
      <c r="H122" s="239">
        <v>1.1399999999999999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141</v>
      </c>
      <c r="AU122" s="245" t="s">
        <v>81</v>
      </c>
      <c r="AV122" s="14" t="s">
        <v>81</v>
      </c>
      <c r="AW122" s="14" t="s">
        <v>33</v>
      </c>
      <c r="AX122" s="14" t="s">
        <v>71</v>
      </c>
      <c r="AY122" s="245" t="s">
        <v>129</v>
      </c>
    </row>
    <row r="123" s="15" customFormat="1">
      <c r="A123" s="15"/>
      <c r="B123" s="246"/>
      <c r="C123" s="247"/>
      <c r="D123" s="226" t="s">
        <v>141</v>
      </c>
      <c r="E123" s="248" t="s">
        <v>19</v>
      </c>
      <c r="F123" s="249" t="s">
        <v>144</v>
      </c>
      <c r="G123" s="247"/>
      <c r="H123" s="250">
        <v>1.1399999999999999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141</v>
      </c>
      <c r="AU123" s="256" t="s">
        <v>81</v>
      </c>
      <c r="AV123" s="15" t="s">
        <v>137</v>
      </c>
      <c r="AW123" s="15" t="s">
        <v>33</v>
      </c>
      <c r="AX123" s="15" t="s">
        <v>79</v>
      </c>
      <c r="AY123" s="256" t="s">
        <v>129</v>
      </c>
    </row>
    <row r="124" s="2" customFormat="1" ht="24.15" customHeight="1">
      <c r="A124" s="40"/>
      <c r="B124" s="41"/>
      <c r="C124" s="206" t="s">
        <v>165</v>
      </c>
      <c r="D124" s="206" t="s">
        <v>132</v>
      </c>
      <c r="E124" s="207" t="s">
        <v>166</v>
      </c>
      <c r="F124" s="208" t="s">
        <v>167</v>
      </c>
      <c r="G124" s="209" t="s">
        <v>135</v>
      </c>
      <c r="H124" s="210">
        <v>2.8290000000000002</v>
      </c>
      <c r="I124" s="211"/>
      <c r="J124" s="212">
        <f>ROUND(I124*H124,2)</f>
        <v>0</v>
      </c>
      <c r="K124" s="208" t="s">
        <v>136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0.083409999999999998</v>
      </c>
      <c r="R124" s="215">
        <f>Q124*H124</f>
        <v>0.23596689000000001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137</v>
      </c>
      <c r="AT124" s="217" t="s">
        <v>132</v>
      </c>
      <c r="AU124" s="217" t="s">
        <v>81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137</v>
      </c>
      <c r="BM124" s="217" t="s">
        <v>168</v>
      </c>
    </row>
    <row r="125" s="2" customFormat="1">
      <c r="A125" s="40"/>
      <c r="B125" s="41"/>
      <c r="C125" s="42"/>
      <c r="D125" s="219" t="s">
        <v>139</v>
      </c>
      <c r="E125" s="42"/>
      <c r="F125" s="220" t="s">
        <v>169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139</v>
      </c>
      <c r="AU125" s="19" t="s">
        <v>81</v>
      </c>
    </row>
    <row r="126" s="13" customFormat="1">
      <c r="A126" s="13"/>
      <c r="B126" s="224"/>
      <c r="C126" s="225"/>
      <c r="D126" s="226" t="s">
        <v>141</v>
      </c>
      <c r="E126" s="227" t="s">
        <v>19</v>
      </c>
      <c r="F126" s="228" t="s">
        <v>649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141</v>
      </c>
      <c r="AU126" s="234" t="s">
        <v>81</v>
      </c>
      <c r="AV126" s="13" t="s">
        <v>79</v>
      </c>
      <c r="AW126" s="13" t="s">
        <v>33</v>
      </c>
      <c r="AX126" s="13" t="s">
        <v>71</v>
      </c>
      <c r="AY126" s="234" t="s">
        <v>129</v>
      </c>
    </row>
    <row r="127" s="14" customFormat="1">
      <c r="A127" s="14"/>
      <c r="B127" s="235"/>
      <c r="C127" s="236"/>
      <c r="D127" s="226" t="s">
        <v>141</v>
      </c>
      <c r="E127" s="237" t="s">
        <v>19</v>
      </c>
      <c r="F127" s="238" t="s">
        <v>170</v>
      </c>
      <c r="G127" s="236"/>
      <c r="H127" s="239">
        <v>1.599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141</v>
      </c>
      <c r="AU127" s="245" t="s">
        <v>81</v>
      </c>
      <c r="AV127" s="14" t="s">
        <v>81</v>
      </c>
      <c r="AW127" s="14" t="s">
        <v>33</v>
      </c>
      <c r="AX127" s="14" t="s">
        <v>71</v>
      </c>
      <c r="AY127" s="245" t="s">
        <v>129</v>
      </c>
    </row>
    <row r="128" s="14" customFormat="1">
      <c r="A128" s="14"/>
      <c r="B128" s="235"/>
      <c r="C128" s="236"/>
      <c r="D128" s="226" t="s">
        <v>141</v>
      </c>
      <c r="E128" s="237" t="s">
        <v>19</v>
      </c>
      <c r="F128" s="238" t="s">
        <v>171</v>
      </c>
      <c r="G128" s="236"/>
      <c r="H128" s="239">
        <v>1.23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141</v>
      </c>
      <c r="AU128" s="245" t="s">
        <v>81</v>
      </c>
      <c r="AV128" s="14" t="s">
        <v>81</v>
      </c>
      <c r="AW128" s="14" t="s">
        <v>33</v>
      </c>
      <c r="AX128" s="14" t="s">
        <v>71</v>
      </c>
      <c r="AY128" s="245" t="s">
        <v>129</v>
      </c>
    </row>
    <row r="129" s="15" customFormat="1">
      <c r="A129" s="15"/>
      <c r="B129" s="246"/>
      <c r="C129" s="247"/>
      <c r="D129" s="226" t="s">
        <v>141</v>
      </c>
      <c r="E129" s="248" t="s">
        <v>19</v>
      </c>
      <c r="F129" s="249" t="s">
        <v>144</v>
      </c>
      <c r="G129" s="247"/>
      <c r="H129" s="250">
        <v>2.8289999999999997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141</v>
      </c>
      <c r="AU129" s="256" t="s">
        <v>81</v>
      </c>
      <c r="AV129" s="15" t="s">
        <v>137</v>
      </c>
      <c r="AW129" s="15" t="s">
        <v>33</v>
      </c>
      <c r="AX129" s="15" t="s">
        <v>79</v>
      </c>
      <c r="AY129" s="256" t="s">
        <v>129</v>
      </c>
    </row>
    <row r="130" s="12" customFormat="1" ht="22.8" customHeight="1">
      <c r="A130" s="12"/>
      <c r="B130" s="190"/>
      <c r="C130" s="191"/>
      <c r="D130" s="192" t="s">
        <v>70</v>
      </c>
      <c r="E130" s="204" t="s">
        <v>172</v>
      </c>
      <c r="F130" s="204" t="s">
        <v>173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SUM(P131:P196)</f>
        <v>0</v>
      </c>
      <c r="Q130" s="198"/>
      <c r="R130" s="199">
        <f>SUM(R131:R196)</f>
        <v>1.6145026400000002</v>
      </c>
      <c r="S130" s="198"/>
      <c r="T130" s="200">
        <f>SUM(T131:T196)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79</v>
      </c>
      <c r="AT130" s="202" t="s">
        <v>70</v>
      </c>
      <c r="AU130" s="202" t="s">
        <v>79</v>
      </c>
      <c r="AY130" s="201" t="s">
        <v>129</v>
      </c>
      <c r="BK130" s="203">
        <f>SUM(BK131:BK196)</f>
        <v>0</v>
      </c>
    </row>
    <row r="131" s="2" customFormat="1" ht="21.75" customHeight="1">
      <c r="A131" s="40"/>
      <c r="B131" s="41"/>
      <c r="C131" s="206" t="s">
        <v>172</v>
      </c>
      <c r="D131" s="206" t="s">
        <v>132</v>
      </c>
      <c r="E131" s="207" t="s">
        <v>174</v>
      </c>
      <c r="F131" s="208" t="s">
        <v>175</v>
      </c>
      <c r="G131" s="209" t="s">
        <v>135</v>
      </c>
      <c r="H131" s="210">
        <v>58.423999999999999</v>
      </c>
      <c r="I131" s="211"/>
      <c r="J131" s="212">
        <f>ROUND(I131*H131,2)</f>
        <v>0</v>
      </c>
      <c r="K131" s="208" t="s">
        <v>136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0.0073499999999999998</v>
      </c>
      <c r="R131" s="215">
        <f>Q131*H131</f>
        <v>0.42941639999999998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137</v>
      </c>
      <c r="AT131" s="217" t="s">
        <v>132</v>
      </c>
      <c r="AU131" s="217" t="s">
        <v>81</v>
      </c>
      <c r="AY131" s="19" t="s">
        <v>129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137</v>
      </c>
      <c r="BM131" s="217" t="s">
        <v>176</v>
      </c>
    </row>
    <row r="132" s="2" customFormat="1">
      <c r="A132" s="40"/>
      <c r="B132" s="41"/>
      <c r="C132" s="42"/>
      <c r="D132" s="219" t="s">
        <v>139</v>
      </c>
      <c r="E132" s="42"/>
      <c r="F132" s="220" t="s">
        <v>177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139</v>
      </c>
      <c r="AU132" s="19" t="s">
        <v>81</v>
      </c>
    </row>
    <row r="133" s="13" customFormat="1">
      <c r="A133" s="13"/>
      <c r="B133" s="224"/>
      <c r="C133" s="225"/>
      <c r="D133" s="226" t="s">
        <v>141</v>
      </c>
      <c r="E133" s="227" t="s">
        <v>19</v>
      </c>
      <c r="F133" s="228" t="s">
        <v>650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141</v>
      </c>
      <c r="AU133" s="234" t="s">
        <v>81</v>
      </c>
      <c r="AV133" s="13" t="s">
        <v>79</v>
      </c>
      <c r="AW133" s="13" t="s">
        <v>33</v>
      </c>
      <c r="AX133" s="13" t="s">
        <v>71</v>
      </c>
      <c r="AY133" s="234" t="s">
        <v>129</v>
      </c>
    </row>
    <row r="134" s="14" customFormat="1">
      <c r="A134" s="14"/>
      <c r="B134" s="235"/>
      <c r="C134" s="236"/>
      <c r="D134" s="226" t="s">
        <v>141</v>
      </c>
      <c r="E134" s="237" t="s">
        <v>19</v>
      </c>
      <c r="F134" s="238" t="s">
        <v>179</v>
      </c>
      <c r="G134" s="236"/>
      <c r="H134" s="239">
        <v>55.338999999999999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141</v>
      </c>
      <c r="AU134" s="245" t="s">
        <v>81</v>
      </c>
      <c r="AV134" s="14" t="s">
        <v>81</v>
      </c>
      <c r="AW134" s="14" t="s">
        <v>33</v>
      </c>
      <c r="AX134" s="14" t="s">
        <v>71</v>
      </c>
      <c r="AY134" s="245" t="s">
        <v>129</v>
      </c>
    </row>
    <row r="135" s="14" customFormat="1">
      <c r="A135" s="14"/>
      <c r="B135" s="235"/>
      <c r="C135" s="236"/>
      <c r="D135" s="226" t="s">
        <v>141</v>
      </c>
      <c r="E135" s="237" t="s">
        <v>19</v>
      </c>
      <c r="F135" s="238" t="s">
        <v>180</v>
      </c>
      <c r="G135" s="236"/>
      <c r="H135" s="239">
        <v>-5.319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141</v>
      </c>
      <c r="AU135" s="245" t="s">
        <v>81</v>
      </c>
      <c r="AV135" s="14" t="s">
        <v>81</v>
      </c>
      <c r="AW135" s="14" t="s">
        <v>33</v>
      </c>
      <c r="AX135" s="14" t="s">
        <v>71</v>
      </c>
      <c r="AY135" s="245" t="s">
        <v>129</v>
      </c>
    </row>
    <row r="136" s="14" customFormat="1">
      <c r="A136" s="14"/>
      <c r="B136" s="235"/>
      <c r="C136" s="236"/>
      <c r="D136" s="226" t="s">
        <v>141</v>
      </c>
      <c r="E136" s="237" t="s">
        <v>19</v>
      </c>
      <c r="F136" s="238" t="s">
        <v>651</v>
      </c>
      <c r="G136" s="236"/>
      <c r="H136" s="239">
        <v>8.4039999999999999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141</v>
      </c>
      <c r="AU136" s="245" t="s">
        <v>81</v>
      </c>
      <c r="AV136" s="14" t="s">
        <v>81</v>
      </c>
      <c r="AW136" s="14" t="s">
        <v>33</v>
      </c>
      <c r="AX136" s="14" t="s">
        <v>71</v>
      </c>
      <c r="AY136" s="245" t="s">
        <v>129</v>
      </c>
    </row>
    <row r="137" s="15" customFormat="1">
      <c r="A137" s="15"/>
      <c r="B137" s="246"/>
      <c r="C137" s="247"/>
      <c r="D137" s="226" t="s">
        <v>141</v>
      </c>
      <c r="E137" s="248" t="s">
        <v>19</v>
      </c>
      <c r="F137" s="249" t="s">
        <v>144</v>
      </c>
      <c r="G137" s="247"/>
      <c r="H137" s="250">
        <v>58.423999999999992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141</v>
      </c>
      <c r="AU137" s="256" t="s">
        <v>81</v>
      </c>
      <c r="AV137" s="15" t="s">
        <v>137</v>
      </c>
      <c r="AW137" s="15" t="s">
        <v>33</v>
      </c>
      <c r="AX137" s="15" t="s">
        <v>79</v>
      </c>
      <c r="AY137" s="256" t="s">
        <v>129</v>
      </c>
    </row>
    <row r="138" s="2" customFormat="1" ht="16.5" customHeight="1">
      <c r="A138" s="40"/>
      <c r="B138" s="41"/>
      <c r="C138" s="206" t="s">
        <v>182</v>
      </c>
      <c r="D138" s="206" t="s">
        <v>132</v>
      </c>
      <c r="E138" s="207" t="s">
        <v>183</v>
      </c>
      <c r="F138" s="208" t="s">
        <v>184</v>
      </c>
      <c r="G138" s="209" t="s">
        <v>135</v>
      </c>
      <c r="H138" s="210">
        <v>38.180999999999997</v>
      </c>
      <c r="I138" s="211"/>
      <c r="J138" s="212">
        <f>ROUND(I138*H138,2)</f>
        <v>0</v>
      </c>
      <c r="K138" s="208" t="s">
        <v>136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0.00025999999999999998</v>
      </c>
      <c r="R138" s="215">
        <f>Q138*H138</f>
        <v>0.009927059999999998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137</v>
      </c>
      <c r="AT138" s="217" t="s">
        <v>132</v>
      </c>
      <c r="AU138" s="217" t="s">
        <v>81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137</v>
      </c>
      <c r="BM138" s="217" t="s">
        <v>185</v>
      </c>
    </row>
    <row r="139" s="2" customFormat="1">
      <c r="A139" s="40"/>
      <c r="B139" s="41"/>
      <c r="C139" s="42"/>
      <c r="D139" s="219" t="s">
        <v>139</v>
      </c>
      <c r="E139" s="42"/>
      <c r="F139" s="220" t="s">
        <v>186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139</v>
      </c>
      <c r="AU139" s="19" t="s">
        <v>81</v>
      </c>
    </row>
    <row r="140" s="13" customFormat="1">
      <c r="A140" s="13"/>
      <c r="B140" s="224"/>
      <c r="C140" s="225"/>
      <c r="D140" s="226" t="s">
        <v>141</v>
      </c>
      <c r="E140" s="227" t="s">
        <v>19</v>
      </c>
      <c r="F140" s="228" t="s">
        <v>652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141</v>
      </c>
      <c r="AU140" s="234" t="s">
        <v>81</v>
      </c>
      <c r="AV140" s="13" t="s">
        <v>79</v>
      </c>
      <c r="AW140" s="13" t="s">
        <v>33</v>
      </c>
      <c r="AX140" s="13" t="s">
        <v>71</v>
      </c>
      <c r="AY140" s="234" t="s">
        <v>129</v>
      </c>
    </row>
    <row r="141" s="13" customFormat="1">
      <c r="A141" s="13"/>
      <c r="B141" s="224"/>
      <c r="C141" s="225"/>
      <c r="D141" s="226" t="s">
        <v>141</v>
      </c>
      <c r="E141" s="227" t="s">
        <v>19</v>
      </c>
      <c r="F141" s="228" t="s">
        <v>187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141</v>
      </c>
      <c r="AU141" s="234" t="s">
        <v>81</v>
      </c>
      <c r="AV141" s="13" t="s">
        <v>79</v>
      </c>
      <c r="AW141" s="13" t="s">
        <v>33</v>
      </c>
      <c r="AX141" s="13" t="s">
        <v>71</v>
      </c>
      <c r="AY141" s="234" t="s">
        <v>129</v>
      </c>
    </row>
    <row r="142" s="14" customFormat="1">
      <c r="A142" s="14"/>
      <c r="B142" s="235"/>
      <c r="C142" s="236"/>
      <c r="D142" s="226" t="s">
        <v>141</v>
      </c>
      <c r="E142" s="237" t="s">
        <v>19</v>
      </c>
      <c r="F142" s="238" t="s">
        <v>188</v>
      </c>
      <c r="G142" s="236"/>
      <c r="H142" s="239">
        <v>4.1799999999999997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141</v>
      </c>
      <c r="AU142" s="245" t="s">
        <v>81</v>
      </c>
      <c r="AV142" s="14" t="s">
        <v>81</v>
      </c>
      <c r="AW142" s="14" t="s">
        <v>33</v>
      </c>
      <c r="AX142" s="14" t="s">
        <v>71</v>
      </c>
      <c r="AY142" s="245" t="s">
        <v>129</v>
      </c>
    </row>
    <row r="143" s="14" customFormat="1">
      <c r="A143" s="14"/>
      <c r="B143" s="235"/>
      <c r="C143" s="236"/>
      <c r="D143" s="226" t="s">
        <v>141</v>
      </c>
      <c r="E143" s="237" t="s">
        <v>19</v>
      </c>
      <c r="F143" s="238" t="s">
        <v>189</v>
      </c>
      <c r="G143" s="236"/>
      <c r="H143" s="239">
        <v>2.6400000000000001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141</v>
      </c>
      <c r="AU143" s="245" t="s">
        <v>81</v>
      </c>
      <c r="AV143" s="14" t="s">
        <v>81</v>
      </c>
      <c r="AW143" s="14" t="s">
        <v>33</v>
      </c>
      <c r="AX143" s="14" t="s">
        <v>71</v>
      </c>
      <c r="AY143" s="245" t="s">
        <v>129</v>
      </c>
    </row>
    <row r="144" s="14" customFormat="1">
      <c r="A144" s="14"/>
      <c r="B144" s="235"/>
      <c r="C144" s="236"/>
      <c r="D144" s="226" t="s">
        <v>141</v>
      </c>
      <c r="E144" s="237" t="s">
        <v>19</v>
      </c>
      <c r="F144" s="238" t="s">
        <v>190</v>
      </c>
      <c r="G144" s="236"/>
      <c r="H144" s="239">
        <v>6.2320000000000002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141</v>
      </c>
      <c r="AU144" s="245" t="s">
        <v>81</v>
      </c>
      <c r="AV144" s="14" t="s">
        <v>81</v>
      </c>
      <c r="AW144" s="14" t="s">
        <v>33</v>
      </c>
      <c r="AX144" s="14" t="s">
        <v>71</v>
      </c>
      <c r="AY144" s="245" t="s">
        <v>129</v>
      </c>
    </row>
    <row r="145" s="14" customFormat="1">
      <c r="A145" s="14"/>
      <c r="B145" s="235"/>
      <c r="C145" s="236"/>
      <c r="D145" s="226" t="s">
        <v>141</v>
      </c>
      <c r="E145" s="237" t="s">
        <v>19</v>
      </c>
      <c r="F145" s="238" t="s">
        <v>191</v>
      </c>
      <c r="G145" s="236"/>
      <c r="H145" s="239">
        <v>5.0359999999999996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141</v>
      </c>
      <c r="AU145" s="245" t="s">
        <v>81</v>
      </c>
      <c r="AV145" s="14" t="s">
        <v>81</v>
      </c>
      <c r="AW145" s="14" t="s">
        <v>33</v>
      </c>
      <c r="AX145" s="14" t="s">
        <v>71</v>
      </c>
      <c r="AY145" s="245" t="s">
        <v>129</v>
      </c>
    </row>
    <row r="146" s="14" customFormat="1">
      <c r="A146" s="14"/>
      <c r="B146" s="235"/>
      <c r="C146" s="236"/>
      <c r="D146" s="226" t="s">
        <v>141</v>
      </c>
      <c r="E146" s="237" t="s">
        <v>19</v>
      </c>
      <c r="F146" s="238" t="s">
        <v>192</v>
      </c>
      <c r="G146" s="236"/>
      <c r="H146" s="239">
        <v>0.78000000000000003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141</v>
      </c>
      <c r="AU146" s="245" t="s">
        <v>81</v>
      </c>
      <c r="AV146" s="14" t="s">
        <v>81</v>
      </c>
      <c r="AW146" s="14" t="s">
        <v>33</v>
      </c>
      <c r="AX146" s="14" t="s">
        <v>71</v>
      </c>
      <c r="AY146" s="245" t="s">
        <v>129</v>
      </c>
    </row>
    <row r="147" s="14" customFormat="1">
      <c r="A147" s="14"/>
      <c r="B147" s="235"/>
      <c r="C147" s="236"/>
      <c r="D147" s="226" t="s">
        <v>141</v>
      </c>
      <c r="E147" s="237" t="s">
        <v>19</v>
      </c>
      <c r="F147" s="238" t="s">
        <v>193</v>
      </c>
      <c r="G147" s="236"/>
      <c r="H147" s="239">
        <v>11.741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141</v>
      </c>
      <c r="AU147" s="245" t="s">
        <v>81</v>
      </c>
      <c r="AV147" s="14" t="s">
        <v>81</v>
      </c>
      <c r="AW147" s="14" t="s">
        <v>33</v>
      </c>
      <c r="AX147" s="14" t="s">
        <v>71</v>
      </c>
      <c r="AY147" s="245" t="s">
        <v>129</v>
      </c>
    </row>
    <row r="148" s="14" customFormat="1">
      <c r="A148" s="14"/>
      <c r="B148" s="235"/>
      <c r="C148" s="236"/>
      <c r="D148" s="226" t="s">
        <v>141</v>
      </c>
      <c r="E148" s="237" t="s">
        <v>19</v>
      </c>
      <c r="F148" s="238" t="s">
        <v>194</v>
      </c>
      <c r="G148" s="236"/>
      <c r="H148" s="239">
        <v>0.29999999999999999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141</v>
      </c>
      <c r="AU148" s="245" t="s">
        <v>81</v>
      </c>
      <c r="AV148" s="14" t="s">
        <v>81</v>
      </c>
      <c r="AW148" s="14" t="s">
        <v>33</v>
      </c>
      <c r="AX148" s="14" t="s">
        <v>71</v>
      </c>
      <c r="AY148" s="245" t="s">
        <v>129</v>
      </c>
    </row>
    <row r="149" s="14" customFormat="1">
      <c r="A149" s="14"/>
      <c r="B149" s="235"/>
      <c r="C149" s="236"/>
      <c r="D149" s="226" t="s">
        <v>141</v>
      </c>
      <c r="E149" s="237" t="s">
        <v>19</v>
      </c>
      <c r="F149" s="238" t="s">
        <v>195</v>
      </c>
      <c r="G149" s="236"/>
      <c r="H149" s="239">
        <v>3.6360000000000001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141</v>
      </c>
      <c r="AU149" s="245" t="s">
        <v>81</v>
      </c>
      <c r="AV149" s="14" t="s">
        <v>81</v>
      </c>
      <c r="AW149" s="14" t="s">
        <v>33</v>
      </c>
      <c r="AX149" s="14" t="s">
        <v>71</v>
      </c>
      <c r="AY149" s="245" t="s">
        <v>129</v>
      </c>
    </row>
    <row r="150" s="14" customFormat="1">
      <c r="A150" s="14"/>
      <c r="B150" s="235"/>
      <c r="C150" s="236"/>
      <c r="D150" s="226" t="s">
        <v>141</v>
      </c>
      <c r="E150" s="237" t="s">
        <v>19</v>
      </c>
      <c r="F150" s="238" t="s">
        <v>195</v>
      </c>
      <c r="G150" s="236"/>
      <c r="H150" s="239">
        <v>3.6360000000000001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141</v>
      </c>
      <c r="AU150" s="245" t="s">
        <v>81</v>
      </c>
      <c r="AV150" s="14" t="s">
        <v>81</v>
      </c>
      <c r="AW150" s="14" t="s">
        <v>33</v>
      </c>
      <c r="AX150" s="14" t="s">
        <v>71</v>
      </c>
      <c r="AY150" s="245" t="s">
        <v>129</v>
      </c>
    </row>
    <row r="151" s="15" customFormat="1">
      <c r="A151" s="15"/>
      <c r="B151" s="246"/>
      <c r="C151" s="247"/>
      <c r="D151" s="226" t="s">
        <v>141</v>
      </c>
      <c r="E151" s="248" t="s">
        <v>19</v>
      </c>
      <c r="F151" s="249" t="s">
        <v>144</v>
      </c>
      <c r="G151" s="247"/>
      <c r="H151" s="250">
        <v>38.181000000000004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141</v>
      </c>
      <c r="AU151" s="256" t="s">
        <v>81</v>
      </c>
      <c r="AV151" s="15" t="s">
        <v>137</v>
      </c>
      <c r="AW151" s="15" t="s">
        <v>33</v>
      </c>
      <c r="AX151" s="15" t="s">
        <v>79</v>
      </c>
      <c r="AY151" s="256" t="s">
        <v>129</v>
      </c>
    </row>
    <row r="152" s="2" customFormat="1" ht="24.15" customHeight="1">
      <c r="A152" s="40"/>
      <c r="B152" s="41"/>
      <c r="C152" s="206" t="s">
        <v>196</v>
      </c>
      <c r="D152" s="206" t="s">
        <v>132</v>
      </c>
      <c r="E152" s="207" t="s">
        <v>197</v>
      </c>
      <c r="F152" s="208" t="s">
        <v>198</v>
      </c>
      <c r="G152" s="209" t="s">
        <v>135</v>
      </c>
      <c r="H152" s="210">
        <v>38.180999999999997</v>
      </c>
      <c r="I152" s="211"/>
      <c r="J152" s="212">
        <f>ROUND(I152*H152,2)</f>
        <v>0</v>
      </c>
      <c r="K152" s="208" t="s">
        <v>136</v>
      </c>
      <c r="L152" s="46"/>
      <c r="M152" s="213" t="s">
        <v>19</v>
      </c>
      <c r="N152" s="214" t="s">
        <v>42</v>
      </c>
      <c r="O152" s="86"/>
      <c r="P152" s="215">
        <f>O152*H152</f>
        <v>0</v>
      </c>
      <c r="Q152" s="215">
        <v>0.0043800000000000002</v>
      </c>
      <c r="R152" s="215">
        <f>Q152*H152</f>
        <v>0.16723278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137</v>
      </c>
      <c r="AT152" s="217" t="s">
        <v>132</v>
      </c>
      <c r="AU152" s="217" t="s">
        <v>81</v>
      </c>
      <c r="AY152" s="19" t="s">
        <v>129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137</v>
      </c>
      <c r="BM152" s="217" t="s">
        <v>199</v>
      </c>
    </row>
    <row r="153" s="2" customFormat="1">
      <c r="A153" s="40"/>
      <c r="B153" s="41"/>
      <c r="C153" s="42"/>
      <c r="D153" s="219" t="s">
        <v>139</v>
      </c>
      <c r="E153" s="42"/>
      <c r="F153" s="220" t="s">
        <v>200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139</v>
      </c>
      <c r="AU153" s="19" t="s">
        <v>81</v>
      </c>
    </row>
    <row r="154" s="13" customFormat="1">
      <c r="A154" s="13"/>
      <c r="B154" s="224"/>
      <c r="C154" s="225"/>
      <c r="D154" s="226" t="s">
        <v>141</v>
      </c>
      <c r="E154" s="227" t="s">
        <v>19</v>
      </c>
      <c r="F154" s="228" t="s">
        <v>650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141</v>
      </c>
      <c r="AU154" s="234" t="s">
        <v>81</v>
      </c>
      <c r="AV154" s="13" t="s">
        <v>79</v>
      </c>
      <c r="AW154" s="13" t="s">
        <v>33</v>
      </c>
      <c r="AX154" s="13" t="s">
        <v>71</v>
      </c>
      <c r="AY154" s="234" t="s">
        <v>129</v>
      </c>
    </row>
    <row r="155" s="13" customFormat="1">
      <c r="A155" s="13"/>
      <c r="B155" s="224"/>
      <c r="C155" s="225"/>
      <c r="D155" s="226" t="s">
        <v>141</v>
      </c>
      <c r="E155" s="227" t="s">
        <v>19</v>
      </c>
      <c r="F155" s="228" t="s">
        <v>187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141</v>
      </c>
      <c r="AU155" s="234" t="s">
        <v>81</v>
      </c>
      <c r="AV155" s="13" t="s">
        <v>79</v>
      </c>
      <c r="AW155" s="13" t="s">
        <v>33</v>
      </c>
      <c r="AX155" s="13" t="s">
        <v>71</v>
      </c>
      <c r="AY155" s="234" t="s">
        <v>129</v>
      </c>
    </row>
    <row r="156" s="14" customFormat="1">
      <c r="A156" s="14"/>
      <c r="B156" s="235"/>
      <c r="C156" s="236"/>
      <c r="D156" s="226" t="s">
        <v>141</v>
      </c>
      <c r="E156" s="237" t="s">
        <v>19</v>
      </c>
      <c r="F156" s="238" t="s">
        <v>188</v>
      </c>
      <c r="G156" s="236"/>
      <c r="H156" s="239">
        <v>4.1799999999999997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141</v>
      </c>
      <c r="AU156" s="245" t="s">
        <v>81</v>
      </c>
      <c r="AV156" s="14" t="s">
        <v>81</v>
      </c>
      <c r="AW156" s="14" t="s">
        <v>33</v>
      </c>
      <c r="AX156" s="14" t="s">
        <v>71</v>
      </c>
      <c r="AY156" s="245" t="s">
        <v>129</v>
      </c>
    </row>
    <row r="157" s="14" customFormat="1">
      <c r="A157" s="14"/>
      <c r="B157" s="235"/>
      <c r="C157" s="236"/>
      <c r="D157" s="226" t="s">
        <v>141</v>
      </c>
      <c r="E157" s="237" t="s">
        <v>19</v>
      </c>
      <c r="F157" s="238" t="s">
        <v>189</v>
      </c>
      <c r="G157" s="236"/>
      <c r="H157" s="239">
        <v>2.6400000000000001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141</v>
      </c>
      <c r="AU157" s="245" t="s">
        <v>81</v>
      </c>
      <c r="AV157" s="14" t="s">
        <v>81</v>
      </c>
      <c r="AW157" s="14" t="s">
        <v>33</v>
      </c>
      <c r="AX157" s="14" t="s">
        <v>71</v>
      </c>
      <c r="AY157" s="245" t="s">
        <v>129</v>
      </c>
    </row>
    <row r="158" s="14" customFormat="1">
      <c r="A158" s="14"/>
      <c r="B158" s="235"/>
      <c r="C158" s="236"/>
      <c r="D158" s="226" t="s">
        <v>141</v>
      </c>
      <c r="E158" s="237" t="s">
        <v>19</v>
      </c>
      <c r="F158" s="238" t="s">
        <v>190</v>
      </c>
      <c r="G158" s="236"/>
      <c r="H158" s="239">
        <v>6.2320000000000002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141</v>
      </c>
      <c r="AU158" s="245" t="s">
        <v>81</v>
      </c>
      <c r="AV158" s="14" t="s">
        <v>81</v>
      </c>
      <c r="AW158" s="14" t="s">
        <v>33</v>
      </c>
      <c r="AX158" s="14" t="s">
        <v>71</v>
      </c>
      <c r="AY158" s="245" t="s">
        <v>129</v>
      </c>
    </row>
    <row r="159" s="14" customFormat="1">
      <c r="A159" s="14"/>
      <c r="B159" s="235"/>
      <c r="C159" s="236"/>
      <c r="D159" s="226" t="s">
        <v>141</v>
      </c>
      <c r="E159" s="237" t="s">
        <v>19</v>
      </c>
      <c r="F159" s="238" t="s">
        <v>191</v>
      </c>
      <c r="G159" s="236"/>
      <c r="H159" s="239">
        <v>5.0359999999999996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141</v>
      </c>
      <c r="AU159" s="245" t="s">
        <v>81</v>
      </c>
      <c r="AV159" s="14" t="s">
        <v>81</v>
      </c>
      <c r="AW159" s="14" t="s">
        <v>33</v>
      </c>
      <c r="AX159" s="14" t="s">
        <v>71</v>
      </c>
      <c r="AY159" s="245" t="s">
        <v>129</v>
      </c>
    </row>
    <row r="160" s="14" customFormat="1">
      <c r="A160" s="14"/>
      <c r="B160" s="235"/>
      <c r="C160" s="236"/>
      <c r="D160" s="226" t="s">
        <v>141</v>
      </c>
      <c r="E160" s="237" t="s">
        <v>19</v>
      </c>
      <c r="F160" s="238" t="s">
        <v>192</v>
      </c>
      <c r="G160" s="236"/>
      <c r="H160" s="239">
        <v>0.78000000000000003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141</v>
      </c>
      <c r="AU160" s="245" t="s">
        <v>81</v>
      </c>
      <c r="AV160" s="14" t="s">
        <v>81</v>
      </c>
      <c r="AW160" s="14" t="s">
        <v>33</v>
      </c>
      <c r="AX160" s="14" t="s">
        <v>71</v>
      </c>
      <c r="AY160" s="245" t="s">
        <v>129</v>
      </c>
    </row>
    <row r="161" s="14" customFormat="1">
      <c r="A161" s="14"/>
      <c r="B161" s="235"/>
      <c r="C161" s="236"/>
      <c r="D161" s="226" t="s">
        <v>141</v>
      </c>
      <c r="E161" s="237" t="s">
        <v>19</v>
      </c>
      <c r="F161" s="238" t="s">
        <v>193</v>
      </c>
      <c r="G161" s="236"/>
      <c r="H161" s="239">
        <v>11.741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141</v>
      </c>
      <c r="AU161" s="245" t="s">
        <v>81</v>
      </c>
      <c r="AV161" s="14" t="s">
        <v>81</v>
      </c>
      <c r="AW161" s="14" t="s">
        <v>33</v>
      </c>
      <c r="AX161" s="14" t="s">
        <v>71</v>
      </c>
      <c r="AY161" s="245" t="s">
        <v>129</v>
      </c>
    </row>
    <row r="162" s="14" customFormat="1">
      <c r="A162" s="14"/>
      <c r="B162" s="235"/>
      <c r="C162" s="236"/>
      <c r="D162" s="226" t="s">
        <v>141</v>
      </c>
      <c r="E162" s="237" t="s">
        <v>19</v>
      </c>
      <c r="F162" s="238" t="s">
        <v>194</v>
      </c>
      <c r="G162" s="236"/>
      <c r="H162" s="239">
        <v>0.29999999999999999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141</v>
      </c>
      <c r="AU162" s="245" t="s">
        <v>81</v>
      </c>
      <c r="AV162" s="14" t="s">
        <v>81</v>
      </c>
      <c r="AW162" s="14" t="s">
        <v>33</v>
      </c>
      <c r="AX162" s="14" t="s">
        <v>71</v>
      </c>
      <c r="AY162" s="245" t="s">
        <v>129</v>
      </c>
    </row>
    <row r="163" s="14" customFormat="1">
      <c r="A163" s="14"/>
      <c r="B163" s="235"/>
      <c r="C163" s="236"/>
      <c r="D163" s="226" t="s">
        <v>141</v>
      </c>
      <c r="E163" s="237" t="s">
        <v>19</v>
      </c>
      <c r="F163" s="238" t="s">
        <v>195</v>
      </c>
      <c r="G163" s="236"/>
      <c r="H163" s="239">
        <v>3.6360000000000001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141</v>
      </c>
      <c r="AU163" s="245" t="s">
        <v>81</v>
      </c>
      <c r="AV163" s="14" t="s">
        <v>81</v>
      </c>
      <c r="AW163" s="14" t="s">
        <v>33</v>
      </c>
      <c r="AX163" s="14" t="s">
        <v>71</v>
      </c>
      <c r="AY163" s="245" t="s">
        <v>129</v>
      </c>
    </row>
    <row r="164" s="14" customFormat="1">
      <c r="A164" s="14"/>
      <c r="B164" s="235"/>
      <c r="C164" s="236"/>
      <c r="D164" s="226" t="s">
        <v>141</v>
      </c>
      <c r="E164" s="237" t="s">
        <v>19</v>
      </c>
      <c r="F164" s="238" t="s">
        <v>195</v>
      </c>
      <c r="G164" s="236"/>
      <c r="H164" s="239">
        <v>3.6360000000000001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141</v>
      </c>
      <c r="AU164" s="245" t="s">
        <v>81</v>
      </c>
      <c r="AV164" s="14" t="s">
        <v>81</v>
      </c>
      <c r="AW164" s="14" t="s">
        <v>33</v>
      </c>
      <c r="AX164" s="14" t="s">
        <v>71</v>
      </c>
      <c r="AY164" s="245" t="s">
        <v>129</v>
      </c>
    </row>
    <row r="165" s="15" customFormat="1">
      <c r="A165" s="15"/>
      <c r="B165" s="246"/>
      <c r="C165" s="247"/>
      <c r="D165" s="226" t="s">
        <v>141</v>
      </c>
      <c r="E165" s="248" t="s">
        <v>19</v>
      </c>
      <c r="F165" s="249" t="s">
        <v>144</v>
      </c>
      <c r="G165" s="247"/>
      <c r="H165" s="250">
        <v>38.181000000000004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141</v>
      </c>
      <c r="AU165" s="256" t="s">
        <v>81</v>
      </c>
      <c r="AV165" s="15" t="s">
        <v>137</v>
      </c>
      <c r="AW165" s="15" t="s">
        <v>33</v>
      </c>
      <c r="AX165" s="15" t="s">
        <v>79</v>
      </c>
      <c r="AY165" s="256" t="s">
        <v>129</v>
      </c>
    </row>
    <row r="166" s="2" customFormat="1" ht="24.15" customHeight="1">
      <c r="A166" s="40"/>
      <c r="B166" s="41"/>
      <c r="C166" s="206" t="s">
        <v>201</v>
      </c>
      <c r="D166" s="206" t="s">
        <v>132</v>
      </c>
      <c r="E166" s="207" t="s">
        <v>202</v>
      </c>
      <c r="F166" s="208" t="s">
        <v>203</v>
      </c>
      <c r="G166" s="209" t="s">
        <v>135</v>
      </c>
      <c r="H166" s="210">
        <v>56.470999999999997</v>
      </c>
      <c r="I166" s="211"/>
      <c r="J166" s="212">
        <f>ROUND(I166*H166,2)</f>
        <v>0</v>
      </c>
      <c r="K166" s="208" t="s">
        <v>136</v>
      </c>
      <c r="L166" s="46"/>
      <c r="M166" s="213" t="s">
        <v>19</v>
      </c>
      <c r="N166" s="214" t="s">
        <v>42</v>
      </c>
      <c r="O166" s="86"/>
      <c r="P166" s="215">
        <f>O166*H166</f>
        <v>0</v>
      </c>
      <c r="Q166" s="215">
        <v>0.015400000000000001</v>
      </c>
      <c r="R166" s="215">
        <f>Q166*H166</f>
        <v>0.86965340000000002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137</v>
      </c>
      <c r="AT166" s="217" t="s">
        <v>132</v>
      </c>
      <c r="AU166" s="217" t="s">
        <v>81</v>
      </c>
      <c r="AY166" s="19" t="s">
        <v>129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79</v>
      </c>
      <c r="BK166" s="218">
        <f>ROUND(I166*H166,2)</f>
        <v>0</v>
      </c>
      <c r="BL166" s="19" t="s">
        <v>137</v>
      </c>
      <c r="BM166" s="217" t="s">
        <v>204</v>
      </c>
    </row>
    <row r="167" s="2" customFormat="1">
      <c r="A167" s="40"/>
      <c r="B167" s="41"/>
      <c r="C167" s="42"/>
      <c r="D167" s="219" t="s">
        <v>139</v>
      </c>
      <c r="E167" s="42"/>
      <c r="F167" s="220" t="s">
        <v>205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139</v>
      </c>
      <c r="AU167" s="19" t="s">
        <v>81</v>
      </c>
    </row>
    <row r="168" s="13" customFormat="1">
      <c r="A168" s="13"/>
      <c r="B168" s="224"/>
      <c r="C168" s="225"/>
      <c r="D168" s="226" t="s">
        <v>141</v>
      </c>
      <c r="E168" s="227" t="s">
        <v>19</v>
      </c>
      <c r="F168" s="228" t="s">
        <v>650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141</v>
      </c>
      <c r="AU168" s="234" t="s">
        <v>81</v>
      </c>
      <c r="AV168" s="13" t="s">
        <v>79</v>
      </c>
      <c r="AW168" s="13" t="s">
        <v>33</v>
      </c>
      <c r="AX168" s="13" t="s">
        <v>71</v>
      </c>
      <c r="AY168" s="234" t="s">
        <v>129</v>
      </c>
    </row>
    <row r="169" s="14" customFormat="1">
      <c r="A169" s="14"/>
      <c r="B169" s="235"/>
      <c r="C169" s="236"/>
      <c r="D169" s="226" t="s">
        <v>141</v>
      </c>
      <c r="E169" s="237" t="s">
        <v>19</v>
      </c>
      <c r="F169" s="238" t="s">
        <v>179</v>
      </c>
      <c r="G169" s="236"/>
      <c r="H169" s="239">
        <v>55.338999999999999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141</v>
      </c>
      <c r="AU169" s="245" t="s">
        <v>81</v>
      </c>
      <c r="AV169" s="14" t="s">
        <v>81</v>
      </c>
      <c r="AW169" s="14" t="s">
        <v>33</v>
      </c>
      <c r="AX169" s="14" t="s">
        <v>71</v>
      </c>
      <c r="AY169" s="245" t="s">
        <v>129</v>
      </c>
    </row>
    <row r="170" s="14" customFormat="1">
      <c r="A170" s="14"/>
      <c r="B170" s="235"/>
      <c r="C170" s="236"/>
      <c r="D170" s="226" t="s">
        <v>141</v>
      </c>
      <c r="E170" s="237" t="s">
        <v>19</v>
      </c>
      <c r="F170" s="238" t="s">
        <v>653</v>
      </c>
      <c r="G170" s="236"/>
      <c r="H170" s="239">
        <v>-7.2720000000000002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141</v>
      </c>
      <c r="AU170" s="245" t="s">
        <v>81</v>
      </c>
      <c r="AV170" s="14" t="s">
        <v>81</v>
      </c>
      <c r="AW170" s="14" t="s">
        <v>33</v>
      </c>
      <c r="AX170" s="14" t="s">
        <v>71</v>
      </c>
      <c r="AY170" s="245" t="s">
        <v>129</v>
      </c>
    </row>
    <row r="171" s="14" customFormat="1">
      <c r="A171" s="14"/>
      <c r="B171" s="235"/>
      <c r="C171" s="236"/>
      <c r="D171" s="226" t="s">
        <v>141</v>
      </c>
      <c r="E171" s="237" t="s">
        <v>19</v>
      </c>
      <c r="F171" s="238" t="s">
        <v>651</v>
      </c>
      <c r="G171" s="236"/>
      <c r="H171" s="239">
        <v>8.4039999999999999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141</v>
      </c>
      <c r="AU171" s="245" t="s">
        <v>81</v>
      </c>
      <c r="AV171" s="14" t="s">
        <v>81</v>
      </c>
      <c r="AW171" s="14" t="s">
        <v>33</v>
      </c>
      <c r="AX171" s="14" t="s">
        <v>71</v>
      </c>
      <c r="AY171" s="245" t="s">
        <v>129</v>
      </c>
    </row>
    <row r="172" s="15" customFormat="1">
      <c r="A172" s="15"/>
      <c r="B172" s="246"/>
      <c r="C172" s="247"/>
      <c r="D172" s="226" t="s">
        <v>141</v>
      </c>
      <c r="E172" s="248" t="s">
        <v>19</v>
      </c>
      <c r="F172" s="249" t="s">
        <v>144</v>
      </c>
      <c r="G172" s="247"/>
      <c r="H172" s="250">
        <v>56.471000000000004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141</v>
      </c>
      <c r="AU172" s="256" t="s">
        <v>81</v>
      </c>
      <c r="AV172" s="15" t="s">
        <v>137</v>
      </c>
      <c r="AW172" s="15" t="s">
        <v>33</v>
      </c>
      <c r="AX172" s="15" t="s">
        <v>79</v>
      </c>
      <c r="AY172" s="256" t="s">
        <v>129</v>
      </c>
    </row>
    <row r="173" s="2" customFormat="1" ht="16.5" customHeight="1">
      <c r="A173" s="40"/>
      <c r="B173" s="41"/>
      <c r="C173" s="206" t="s">
        <v>206</v>
      </c>
      <c r="D173" s="206" t="s">
        <v>132</v>
      </c>
      <c r="E173" s="207" t="s">
        <v>207</v>
      </c>
      <c r="F173" s="208" t="s">
        <v>208</v>
      </c>
      <c r="G173" s="209" t="s">
        <v>135</v>
      </c>
      <c r="H173" s="210">
        <v>46.091000000000001</v>
      </c>
      <c r="I173" s="211"/>
      <c r="J173" s="212">
        <f>ROUND(I173*H173,2)</f>
        <v>0</v>
      </c>
      <c r="K173" s="208" t="s">
        <v>136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0.0030000000000000001</v>
      </c>
      <c r="R173" s="215">
        <f>Q173*H173</f>
        <v>0.13827300000000001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137</v>
      </c>
      <c r="AT173" s="217" t="s">
        <v>132</v>
      </c>
      <c r="AU173" s="217" t="s">
        <v>81</v>
      </c>
      <c r="AY173" s="19" t="s">
        <v>129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137</v>
      </c>
      <c r="BM173" s="217" t="s">
        <v>209</v>
      </c>
    </row>
    <row r="174" s="2" customFormat="1">
      <c r="A174" s="40"/>
      <c r="B174" s="41"/>
      <c r="C174" s="42"/>
      <c r="D174" s="219" t="s">
        <v>139</v>
      </c>
      <c r="E174" s="42"/>
      <c r="F174" s="220" t="s">
        <v>210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139</v>
      </c>
      <c r="AU174" s="19" t="s">
        <v>81</v>
      </c>
    </row>
    <row r="175" s="13" customFormat="1">
      <c r="A175" s="13"/>
      <c r="B175" s="224"/>
      <c r="C175" s="225"/>
      <c r="D175" s="226" t="s">
        <v>141</v>
      </c>
      <c r="E175" s="227" t="s">
        <v>19</v>
      </c>
      <c r="F175" s="228" t="s">
        <v>650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141</v>
      </c>
      <c r="AU175" s="234" t="s">
        <v>81</v>
      </c>
      <c r="AV175" s="13" t="s">
        <v>79</v>
      </c>
      <c r="AW175" s="13" t="s">
        <v>33</v>
      </c>
      <c r="AX175" s="13" t="s">
        <v>71</v>
      </c>
      <c r="AY175" s="234" t="s">
        <v>129</v>
      </c>
    </row>
    <row r="176" s="14" customFormat="1">
      <c r="A176" s="14"/>
      <c r="B176" s="235"/>
      <c r="C176" s="236"/>
      <c r="D176" s="226" t="s">
        <v>141</v>
      </c>
      <c r="E176" s="237" t="s">
        <v>19</v>
      </c>
      <c r="F176" s="238" t="s">
        <v>211</v>
      </c>
      <c r="G176" s="236"/>
      <c r="H176" s="239">
        <v>20.068999999999999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141</v>
      </c>
      <c r="AU176" s="245" t="s">
        <v>81</v>
      </c>
      <c r="AV176" s="14" t="s">
        <v>81</v>
      </c>
      <c r="AW176" s="14" t="s">
        <v>33</v>
      </c>
      <c r="AX176" s="14" t="s">
        <v>71</v>
      </c>
      <c r="AY176" s="245" t="s">
        <v>129</v>
      </c>
    </row>
    <row r="177" s="14" customFormat="1">
      <c r="A177" s="14"/>
      <c r="B177" s="235"/>
      <c r="C177" s="236"/>
      <c r="D177" s="226" t="s">
        <v>141</v>
      </c>
      <c r="E177" s="237" t="s">
        <v>19</v>
      </c>
      <c r="F177" s="238" t="s">
        <v>212</v>
      </c>
      <c r="G177" s="236"/>
      <c r="H177" s="239">
        <v>3.0779999999999998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141</v>
      </c>
      <c r="AU177" s="245" t="s">
        <v>81</v>
      </c>
      <c r="AV177" s="14" t="s">
        <v>81</v>
      </c>
      <c r="AW177" s="14" t="s">
        <v>33</v>
      </c>
      <c r="AX177" s="14" t="s">
        <v>71</v>
      </c>
      <c r="AY177" s="245" t="s">
        <v>129</v>
      </c>
    </row>
    <row r="178" s="14" customFormat="1">
      <c r="A178" s="14"/>
      <c r="B178" s="235"/>
      <c r="C178" s="236"/>
      <c r="D178" s="226" t="s">
        <v>141</v>
      </c>
      <c r="E178" s="237" t="s">
        <v>19</v>
      </c>
      <c r="F178" s="238" t="s">
        <v>213</v>
      </c>
      <c r="G178" s="236"/>
      <c r="H178" s="239">
        <v>2.7440000000000002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141</v>
      </c>
      <c r="AU178" s="245" t="s">
        <v>81</v>
      </c>
      <c r="AV178" s="14" t="s">
        <v>81</v>
      </c>
      <c r="AW178" s="14" t="s">
        <v>33</v>
      </c>
      <c r="AX178" s="14" t="s">
        <v>71</v>
      </c>
      <c r="AY178" s="245" t="s">
        <v>129</v>
      </c>
    </row>
    <row r="179" s="14" customFormat="1">
      <c r="A179" s="14"/>
      <c r="B179" s="235"/>
      <c r="C179" s="236"/>
      <c r="D179" s="226" t="s">
        <v>141</v>
      </c>
      <c r="E179" s="237" t="s">
        <v>19</v>
      </c>
      <c r="F179" s="238" t="s">
        <v>214</v>
      </c>
      <c r="G179" s="236"/>
      <c r="H179" s="239">
        <v>0.068000000000000005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141</v>
      </c>
      <c r="AU179" s="245" t="s">
        <v>81</v>
      </c>
      <c r="AV179" s="14" t="s">
        <v>81</v>
      </c>
      <c r="AW179" s="14" t="s">
        <v>33</v>
      </c>
      <c r="AX179" s="14" t="s">
        <v>71</v>
      </c>
      <c r="AY179" s="245" t="s">
        <v>129</v>
      </c>
    </row>
    <row r="180" s="14" customFormat="1">
      <c r="A180" s="14"/>
      <c r="B180" s="235"/>
      <c r="C180" s="236"/>
      <c r="D180" s="226" t="s">
        <v>141</v>
      </c>
      <c r="E180" s="237" t="s">
        <v>19</v>
      </c>
      <c r="F180" s="238" t="s">
        <v>215</v>
      </c>
      <c r="G180" s="236"/>
      <c r="H180" s="239">
        <v>17.731000000000002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141</v>
      </c>
      <c r="AU180" s="245" t="s">
        <v>81</v>
      </c>
      <c r="AV180" s="14" t="s">
        <v>81</v>
      </c>
      <c r="AW180" s="14" t="s">
        <v>33</v>
      </c>
      <c r="AX180" s="14" t="s">
        <v>71</v>
      </c>
      <c r="AY180" s="245" t="s">
        <v>129</v>
      </c>
    </row>
    <row r="181" s="14" customFormat="1">
      <c r="A181" s="14"/>
      <c r="B181" s="235"/>
      <c r="C181" s="236"/>
      <c r="D181" s="226" t="s">
        <v>141</v>
      </c>
      <c r="E181" s="237" t="s">
        <v>19</v>
      </c>
      <c r="F181" s="238" t="s">
        <v>216</v>
      </c>
      <c r="G181" s="236"/>
      <c r="H181" s="239">
        <v>-1.7729999999999999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141</v>
      </c>
      <c r="AU181" s="245" t="s">
        <v>81</v>
      </c>
      <c r="AV181" s="14" t="s">
        <v>81</v>
      </c>
      <c r="AW181" s="14" t="s">
        <v>33</v>
      </c>
      <c r="AX181" s="14" t="s">
        <v>71</v>
      </c>
      <c r="AY181" s="245" t="s">
        <v>129</v>
      </c>
    </row>
    <row r="182" s="14" customFormat="1">
      <c r="A182" s="14"/>
      <c r="B182" s="235"/>
      <c r="C182" s="236"/>
      <c r="D182" s="226" t="s">
        <v>141</v>
      </c>
      <c r="E182" s="237" t="s">
        <v>19</v>
      </c>
      <c r="F182" s="238" t="s">
        <v>654</v>
      </c>
      <c r="G182" s="236"/>
      <c r="H182" s="239">
        <v>4.1740000000000004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141</v>
      </c>
      <c r="AU182" s="245" t="s">
        <v>81</v>
      </c>
      <c r="AV182" s="14" t="s">
        <v>81</v>
      </c>
      <c r="AW182" s="14" t="s">
        <v>33</v>
      </c>
      <c r="AX182" s="14" t="s">
        <v>71</v>
      </c>
      <c r="AY182" s="245" t="s">
        <v>129</v>
      </c>
    </row>
    <row r="183" s="15" customFormat="1">
      <c r="A183" s="15"/>
      <c r="B183" s="246"/>
      <c r="C183" s="247"/>
      <c r="D183" s="226" t="s">
        <v>141</v>
      </c>
      <c r="E183" s="248" t="s">
        <v>19</v>
      </c>
      <c r="F183" s="249" t="s">
        <v>144</v>
      </c>
      <c r="G183" s="247"/>
      <c r="H183" s="250">
        <v>46.090999999999994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141</v>
      </c>
      <c r="AU183" s="256" t="s">
        <v>81</v>
      </c>
      <c r="AV183" s="15" t="s">
        <v>137</v>
      </c>
      <c r="AW183" s="15" t="s">
        <v>33</v>
      </c>
      <c r="AX183" s="15" t="s">
        <v>79</v>
      </c>
      <c r="AY183" s="256" t="s">
        <v>129</v>
      </c>
    </row>
    <row r="184" s="2" customFormat="1" ht="21.75" customHeight="1">
      <c r="A184" s="40"/>
      <c r="B184" s="41"/>
      <c r="C184" s="206" t="s">
        <v>218</v>
      </c>
      <c r="D184" s="206" t="s">
        <v>132</v>
      </c>
      <c r="E184" s="207" t="s">
        <v>219</v>
      </c>
      <c r="F184" s="208" t="s">
        <v>220</v>
      </c>
      <c r="G184" s="209" t="s">
        <v>135</v>
      </c>
      <c r="H184" s="210">
        <v>34.710000000000001</v>
      </c>
      <c r="I184" s="211"/>
      <c r="J184" s="212">
        <f>ROUND(I184*H184,2)</f>
        <v>0</v>
      </c>
      <c r="K184" s="208" t="s">
        <v>136</v>
      </c>
      <c r="L184" s="46"/>
      <c r="M184" s="213" t="s">
        <v>19</v>
      </c>
      <c r="N184" s="214" t="s">
        <v>42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137</v>
      </c>
      <c r="AT184" s="217" t="s">
        <v>132</v>
      </c>
      <c r="AU184" s="217" t="s">
        <v>81</v>
      </c>
      <c r="AY184" s="19" t="s">
        <v>129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137</v>
      </c>
      <c r="BM184" s="217" t="s">
        <v>221</v>
      </c>
    </row>
    <row r="185" s="2" customFormat="1">
      <c r="A185" s="40"/>
      <c r="B185" s="41"/>
      <c r="C185" s="42"/>
      <c r="D185" s="219" t="s">
        <v>139</v>
      </c>
      <c r="E185" s="42"/>
      <c r="F185" s="220" t="s">
        <v>222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139</v>
      </c>
      <c r="AU185" s="19" t="s">
        <v>81</v>
      </c>
    </row>
    <row r="186" s="13" customFormat="1">
      <c r="A186" s="13"/>
      <c r="B186" s="224"/>
      <c r="C186" s="225"/>
      <c r="D186" s="226" t="s">
        <v>141</v>
      </c>
      <c r="E186" s="227" t="s">
        <v>19</v>
      </c>
      <c r="F186" s="228" t="s">
        <v>649</v>
      </c>
      <c r="G186" s="225"/>
      <c r="H186" s="227" t="s">
        <v>19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141</v>
      </c>
      <c r="AU186" s="234" t="s">
        <v>81</v>
      </c>
      <c r="AV186" s="13" t="s">
        <v>79</v>
      </c>
      <c r="AW186" s="13" t="s">
        <v>33</v>
      </c>
      <c r="AX186" s="13" t="s">
        <v>71</v>
      </c>
      <c r="AY186" s="234" t="s">
        <v>129</v>
      </c>
    </row>
    <row r="187" s="14" customFormat="1">
      <c r="A187" s="14"/>
      <c r="B187" s="235"/>
      <c r="C187" s="236"/>
      <c r="D187" s="226" t="s">
        <v>141</v>
      </c>
      <c r="E187" s="237" t="s">
        <v>19</v>
      </c>
      <c r="F187" s="238" t="s">
        <v>223</v>
      </c>
      <c r="G187" s="236"/>
      <c r="H187" s="239">
        <v>22.710000000000001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141</v>
      </c>
      <c r="AU187" s="245" t="s">
        <v>81</v>
      </c>
      <c r="AV187" s="14" t="s">
        <v>81</v>
      </c>
      <c r="AW187" s="14" t="s">
        <v>33</v>
      </c>
      <c r="AX187" s="14" t="s">
        <v>71</v>
      </c>
      <c r="AY187" s="245" t="s">
        <v>129</v>
      </c>
    </row>
    <row r="188" s="14" customFormat="1">
      <c r="A188" s="14"/>
      <c r="B188" s="235"/>
      <c r="C188" s="236"/>
      <c r="D188" s="226" t="s">
        <v>141</v>
      </c>
      <c r="E188" s="237" t="s">
        <v>19</v>
      </c>
      <c r="F188" s="238" t="s">
        <v>224</v>
      </c>
      <c r="G188" s="236"/>
      <c r="H188" s="239">
        <v>8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141</v>
      </c>
      <c r="AU188" s="245" t="s">
        <v>81</v>
      </c>
      <c r="AV188" s="14" t="s">
        <v>81</v>
      </c>
      <c r="AW188" s="14" t="s">
        <v>33</v>
      </c>
      <c r="AX188" s="14" t="s">
        <v>71</v>
      </c>
      <c r="AY188" s="245" t="s">
        <v>129</v>
      </c>
    </row>
    <row r="189" s="14" customFormat="1">
      <c r="A189" s="14"/>
      <c r="B189" s="235"/>
      <c r="C189" s="236"/>
      <c r="D189" s="226" t="s">
        <v>141</v>
      </c>
      <c r="E189" s="237" t="s">
        <v>19</v>
      </c>
      <c r="F189" s="238" t="s">
        <v>225</v>
      </c>
      <c r="G189" s="236"/>
      <c r="H189" s="239">
        <v>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141</v>
      </c>
      <c r="AU189" s="245" t="s">
        <v>81</v>
      </c>
      <c r="AV189" s="14" t="s">
        <v>81</v>
      </c>
      <c r="AW189" s="14" t="s">
        <v>33</v>
      </c>
      <c r="AX189" s="14" t="s">
        <v>71</v>
      </c>
      <c r="AY189" s="245" t="s">
        <v>129</v>
      </c>
    </row>
    <row r="190" s="15" customFormat="1">
      <c r="A190" s="15"/>
      <c r="B190" s="246"/>
      <c r="C190" s="247"/>
      <c r="D190" s="226" t="s">
        <v>141</v>
      </c>
      <c r="E190" s="248" t="s">
        <v>19</v>
      </c>
      <c r="F190" s="249" t="s">
        <v>144</v>
      </c>
      <c r="G190" s="247"/>
      <c r="H190" s="250">
        <v>34.710000000000001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141</v>
      </c>
      <c r="AU190" s="256" t="s">
        <v>81</v>
      </c>
      <c r="AV190" s="15" t="s">
        <v>137</v>
      </c>
      <c r="AW190" s="15" t="s">
        <v>33</v>
      </c>
      <c r="AX190" s="15" t="s">
        <v>79</v>
      </c>
      <c r="AY190" s="256" t="s">
        <v>129</v>
      </c>
    </row>
    <row r="191" s="2" customFormat="1" ht="24.15" customHeight="1">
      <c r="A191" s="40"/>
      <c r="B191" s="41"/>
      <c r="C191" s="206" t="s">
        <v>226</v>
      </c>
      <c r="D191" s="206" t="s">
        <v>132</v>
      </c>
      <c r="E191" s="207" t="s">
        <v>227</v>
      </c>
      <c r="F191" s="208" t="s">
        <v>228</v>
      </c>
      <c r="G191" s="209" t="s">
        <v>135</v>
      </c>
      <c r="H191" s="210">
        <v>5.04</v>
      </c>
      <c r="I191" s="211"/>
      <c r="J191" s="212">
        <f>ROUND(I191*H191,2)</f>
        <v>0</v>
      </c>
      <c r="K191" s="208" t="s">
        <v>136</v>
      </c>
      <c r="L191" s="46"/>
      <c r="M191" s="213" t="s">
        <v>19</v>
      </c>
      <c r="N191" s="214" t="s">
        <v>42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137</v>
      </c>
      <c r="AT191" s="217" t="s">
        <v>132</v>
      </c>
      <c r="AU191" s="217" t="s">
        <v>81</v>
      </c>
      <c r="AY191" s="19" t="s">
        <v>129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79</v>
      </c>
      <c r="BK191" s="218">
        <f>ROUND(I191*H191,2)</f>
        <v>0</v>
      </c>
      <c r="BL191" s="19" t="s">
        <v>137</v>
      </c>
      <c r="BM191" s="217" t="s">
        <v>229</v>
      </c>
    </row>
    <row r="192" s="2" customFormat="1">
      <c r="A192" s="40"/>
      <c r="B192" s="41"/>
      <c r="C192" s="42"/>
      <c r="D192" s="219" t="s">
        <v>139</v>
      </c>
      <c r="E192" s="42"/>
      <c r="F192" s="220" t="s">
        <v>230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139</v>
      </c>
      <c r="AU192" s="19" t="s">
        <v>81</v>
      </c>
    </row>
    <row r="193" s="13" customFormat="1">
      <c r="A193" s="13"/>
      <c r="B193" s="224"/>
      <c r="C193" s="225"/>
      <c r="D193" s="226" t="s">
        <v>141</v>
      </c>
      <c r="E193" s="227" t="s">
        <v>19</v>
      </c>
      <c r="F193" s="228" t="s">
        <v>649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141</v>
      </c>
      <c r="AU193" s="234" t="s">
        <v>81</v>
      </c>
      <c r="AV193" s="13" t="s">
        <v>79</v>
      </c>
      <c r="AW193" s="13" t="s">
        <v>33</v>
      </c>
      <c r="AX193" s="13" t="s">
        <v>71</v>
      </c>
      <c r="AY193" s="234" t="s">
        <v>129</v>
      </c>
    </row>
    <row r="194" s="14" customFormat="1">
      <c r="A194" s="14"/>
      <c r="B194" s="235"/>
      <c r="C194" s="236"/>
      <c r="D194" s="226" t="s">
        <v>141</v>
      </c>
      <c r="E194" s="237" t="s">
        <v>19</v>
      </c>
      <c r="F194" s="238" t="s">
        <v>231</v>
      </c>
      <c r="G194" s="236"/>
      <c r="H194" s="239">
        <v>2.52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141</v>
      </c>
      <c r="AU194" s="245" t="s">
        <v>81</v>
      </c>
      <c r="AV194" s="14" t="s">
        <v>81</v>
      </c>
      <c r="AW194" s="14" t="s">
        <v>33</v>
      </c>
      <c r="AX194" s="14" t="s">
        <v>71</v>
      </c>
      <c r="AY194" s="245" t="s">
        <v>129</v>
      </c>
    </row>
    <row r="195" s="14" customFormat="1">
      <c r="A195" s="14"/>
      <c r="B195" s="235"/>
      <c r="C195" s="236"/>
      <c r="D195" s="226" t="s">
        <v>141</v>
      </c>
      <c r="E195" s="237" t="s">
        <v>19</v>
      </c>
      <c r="F195" s="238" t="s">
        <v>231</v>
      </c>
      <c r="G195" s="236"/>
      <c r="H195" s="239">
        <v>2.52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141</v>
      </c>
      <c r="AU195" s="245" t="s">
        <v>81</v>
      </c>
      <c r="AV195" s="14" t="s">
        <v>81</v>
      </c>
      <c r="AW195" s="14" t="s">
        <v>33</v>
      </c>
      <c r="AX195" s="14" t="s">
        <v>71</v>
      </c>
      <c r="AY195" s="245" t="s">
        <v>129</v>
      </c>
    </row>
    <row r="196" s="15" customFormat="1">
      <c r="A196" s="15"/>
      <c r="B196" s="246"/>
      <c r="C196" s="247"/>
      <c r="D196" s="226" t="s">
        <v>141</v>
      </c>
      <c r="E196" s="248" t="s">
        <v>19</v>
      </c>
      <c r="F196" s="249" t="s">
        <v>144</v>
      </c>
      <c r="G196" s="247"/>
      <c r="H196" s="250">
        <v>5.04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141</v>
      </c>
      <c r="AU196" s="256" t="s">
        <v>81</v>
      </c>
      <c r="AV196" s="15" t="s">
        <v>137</v>
      </c>
      <c r="AW196" s="15" t="s">
        <v>33</v>
      </c>
      <c r="AX196" s="15" t="s">
        <v>79</v>
      </c>
      <c r="AY196" s="256" t="s">
        <v>129</v>
      </c>
    </row>
    <row r="197" s="12" customFormat="1" ht="22.8" customHeight="1">
      <c r="A197" s="12"/>
      <c r="B197" s="190"/>
      <c r="C197" s="191"/>
      <c r="D197" s="192" t="s">
        <v>70</v>
      </c>
      <c r="E197" s="204" t="s">
        <v>201</v>
      </c>
      <c r="F197" s="204" t="s">
        <v>232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SUM(P198:P246)</f>
        <v>0</v>
      </c>
      <c r="Q197" s="198"/>
      <c r="R197" s="199">
        <f>SUM(R198:R246)</f>
        <v>0.0037148400000000001</v>
      </c>
      <c r="S197" s="198"/>
      <c r="T197" s="200">
        <f>SUM(T198:T246)</f>
        <v>4.2889689999999998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79</v>
      </c>
      <c r="AT197" s="202" t="s">
        <v>70</v>
      </c>
      <c r="AU197" s="202" t="s">
        <v>79</v>
      </c>
      <c r="AY197" s="201" t="s">
        <v>129</v>
      </c>
      <c r="BK197" s="203">
        <f>SUM(BK198:BK246)</f>
        <v>0</v>
      </c>
    </row>
    <row r="198" s="2" customFormat="1" ht="24.15" customHeight="1">
      <c r="A198" s="40"/>
      <c r="B198" s="41"/>
      <c r="C198" s="206" t="s">
        <v>233</v>
      </c>
      <c r="D198" s="206" t="s">
        <v>132</v>
      </c>
      <c r="E198" s="207" t="s">
        <v>234</v>
      </c>
      <c r="F198" s="208" t="s">
        <v>235</v>
      </c>
      <c r="G198" s="209" t="s">
        <v>135</v>
      </c>
      <c r="H198" s="210">
        <v>21.852</v>
      </c>
      <c r="I198" s="211"/>
      <c r="J198" s="212">
        <f>ROUND(I198*H198,2)</f>
        <v>0</v>
      </c>
      <c r="K198" s="208" t="s">
        <v>136</v>
      </c>
      <c r="L198" s="46"/>
      <c r="M198" s="213" t="s">
        <v>19</v>
      </c>
      <c r="N198" s="214" t="s">
        <v>42</v>
      </c>
      <c r="O198" s="86"/>
      <c r="P198" s="215">
        <f>O198*H198</f>
        <v>0</v>
      </c>
      <c r="Q198" s="215">
        <v>0.00012999999999999999</v>
      </c>
      <c r="R198" s="215">
        <f>Q198*H198</f>
        <v>0.0028407599999999999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137</v>
      </c>
      <c r="AT198" s="217" t="s">
        <v>132</v>
      </c>
      <c r="AU198" s="217" t="s">
        <v>81</v>
      </c>
      <c r="AY198" s="19" t="s">
        <v>129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137</v>
      </c>
      <c r="BM198" s="217" t="s">
        <v>236</v>
      </c>
    </row>
    <row r="199" s="2" customFormat="1">
      <c r="A199" s="40"/>
      <c r="B199" s="41"/>
      <c r="C199" s="42"/>
      <c r="D199" s="219" t="s">
        <v>139</v>
      </c>
      <c r="E199" s="42"/>
      <c r="F199" s="220" t="s">
        <v>237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139</v>
      </c>
      <c r="AU199" s="19" t="s">
        <v>81</v>
      </c>
    </row>
    <row r="200" s="13" customFormat="1">
      <c r="A200" s="13"/>
      <c r="B200" s="224"/>
      <c r="C200" s="225"/>
      <c r="D200" s="226" t="s">
        <v>141</v>
      </c>
      <c r="E200" s="227" t="s">
        <v>19</v>
      </c>
      <c r="F200" s="228" t="s">
        <v>650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141</v>
      </c>
      <c r="AU200" s="234" t="s">
        <v>81</v>
      </c>
      <c r="AV200" s="13" t="s">
        <v>79</v>
      </c>
      <c r="AW200" s="13" t="s">
        <v>33</v>
      </c>
      <c r="AX200" s="13" t="s">
        <v>71</v>
      </c>
      <c r="AY200" s="234" t="s">
        <v>129</v>
      </c>
    </row>
    <row r="201" s="14" customFormat="1">
      <c r="A201" s="14"/>
      <c r="B201" s="235"/>
      <c r="C201" s="236"/>
      <c r="D201" s="226" t="s">
        <v>141</v>
      </c>
      <c r="E201" s="237" t="s">
        <v>19</v>
      </c>
      <c r="F201" s="238" t="s">
        <v>238</v>
      </c>
      <c r="G201" s="236"/>
      <c r="H201" s="239">
        <v>8.1600000000000001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141</v>
      </c>
      <c r="AU201" s="245" t="s">
        <v>81</v>
      </c>
      <c r="AV201" s="14" t="s">
        <v>81</v>
      </c>
      <c r="AW201" s="14" t="s">
        <v>33</v>
      </c>
      <c r="AX201" s="14" t="s">
        <v>71</v>
      </c>
      <c r="AY201" s="245" t="s">
        <v>129</v>
      </c>
    </row>
    <row r="202" s="14" customFormat="1">
      <c r="A202" s="14"/>
      <c r="B202" s="235"/>
      <c r="C202" s="236"/>
      <c r="D202" s="226" t="s">
        <v>141</v>
      </c>
      <c r="E202" s="237" t="s">
        <v>19</v>
      </c>
      <c r="F202" s="238" t="s">
        <v>239</v>
      </c>
      <c r="G202" s="236"/>
      <c r="H202" s="239">
        <v>7.3440000000000003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141</v>
      </c>
      <c r="AU202" s="245" t="s">
        <v>81</v>
      </c>
      <c r="AV202" s="14" t="s">
        <v>81</v>
      </c>
      <c r="AW202" s="14" t="s">
        <v>33</v>
      </c>
      <c r="AX202" s="14" t="s">
        <v>71</v>
      </c>
      <c r="AY202" s="245" t="s">
        <v>129</v>
      </c>
    </row>
    <row r="203" s="14" customFormat="1">
      <c r="A203" s="14"/>
      <c r="B203" s="235"/>
      <c r="C203" s="236"/>
      <c r="D203" s="226" t="s">
        <v>141</v>
      </c>
      <c r="E203" s="237" t="s">
        <v>19</v>
      </c>
      <c r="F203" s="238" t="s">
        <v>240</v>
      </c>
      <c r="G203" s="236"/>
      <c r="H203" s="239">
        <v>0.074999999999999997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141</v>
      </c>
      <c r="AU203" s="245" t="s">
        <v>81</v>
      </c>
      <c r="AV203" s="14" t="s">
        <v>81</v>
      </c>
      <c r="AW203" s="14" t="s">
        <v>33</v>
      </c>
      <c r="AX203" s="14" t="s">
        <v>71</v>
      </c>
      <c r="AY203" s="245" t="s">
        <v>129</v>
      </c>
    </row>
    <row r="204" s="14" customFormat="1">
      <c r="A204" s="14"/>
      <c r="B204" s="235"/>
      <c r="C204" s="236"/>
      <c r="D204" s="226" t="s">
        <v>141</v>
      </c>
      <c r="E204" s="237" t="s">
        <v>19</v>
      </c>
      <c r="F204" s="238" t="s">
        <v>241</v>
      </c>
      <c r="G204" s="236"/>
      <c r="H204" s="239">
        <v>3.0529999999999999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141</v>
      </c>
      <c r="AU204" s="245" t="s">
        <v>81</v>
      </c>
      <c r="AV204" s="14" t="s">
        <v>81</v>
      </c>
      <c r="AW204" s="14" t="s">
        <v>33</v>
      </c>
      <c r="AX204" s="14" t="s">
        <v>71</v>
      </c>
      <c r="AY204" s="245" t="s">
        <v>129</v>
      </c>
    </row>
    <row r="205" s="14" customFormat="1">
      <c r="A205" s="14"/>
      <c r="B205" s="235"/>
      <c r="C205" s="236"/>
      <c r="D205" s="226" t="s">
        <v>141</v>
      </c>
      <c r="E205" s="237" t="s">
        <v>19</v>
      </c>
      <c r="F205" s="238" t="s">
        <v>242</v>
      </c>
      <c r="G205" s="236"/>
      <c r="H205" s="239">
        <v>2.8599999999999999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141</v>
      </c>
      <c r="AU205" s="245" t="s">
        <v>81</v>
      </c>
      <c r="AV205" s="14" t="s">
        <v>81</v>
      </c>
      <c r="AW205" s="14" t="s">
        <v>33</v>
      </c>
      <c r="AX205" s="14" t="s">
        <v>71</v>
      </c>
      <c r="AY205" s="245" t="s">
        <v>129</v>
      </c>
    </row>
    <row r="206" s="14" customFormat="1">
      <c r="A206" s="14"/>
      <c r="B206" s="235"/>
      <c r="C206" s="236"/>
      <c r="D206" s="226" t="s">
        <v>141</v>
      </c>
      <c r="E206" s="237" t="s">
        <v>19</v>
      </c>
      <c r="F206" s="238" t="s">
        <v>243</v>
      </c>
      <c r="G206" s="236"/>
      <c r="H206" s="239">
        <v>0.14999999999999999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141</v>
      </c>
      <c r="AU206" s="245" t="s">
        <v>81</v>
      </c>
      <c r="AV206" s="14" t="s">
        <v>81</v>
      </c>
      <c r="AW206" s="14" t="s">
        <v>33</v>
      </c>
      <c r="AX206" s="14" t="s">
        <v>71</v>
      </c>
      <c r="AY206" s="245" t="s">
        <v>129</v>
      </c>
    </row>
    <row r="207" s="14" customFormat="1">
      <c r="A207" s="14"/>
      <c r="B207" s="235"/>
      <c r="C207" s="236"/>
      <c r="D207" s="226" t="s">
        <v>141</v>
      </c>
      <c r="E207" s="237" t="s">
        <v>19</v>
      </c>
      <c r="F207" s="238" t="s">
        <v>244</v>
      </c>
      <c r="G207" s="236"/>
      <c r="H207" s="239">
        <v>0.20999999999999999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141</v>
      </c>
      <c r="AU207" s="245" t="s">
        <v>81</v>
      </c>
      <c r="AV207" s="14" t="s">
        <v>81</v>
      </c>
      <c r="AW207" s="14" t="s">
        <v>33</v>
      </c>
      <c r="AX207" s="14" t="s">
        <v>71</v>
      </c>
      <c r="AY207" s="245" t="s">
        <v>129</v>
      </c>
    </row>
    <row r="208" s="15" customFormat="1">
      <c r="A208" s="15"/>
      <c r="B208" s="246"/>
      <c r="C208" s="247"/>
      <c r="D208" s="226" t="s">
        <v>141</v>
      </c>
      <c r="E208" s="248" t="s">
        <v>19</v>
      </c>
      <c r="F208" s="249" t="s">
        <v>144</v>
      </c>
      <c r="G208" s="247"/>
      <c r="H208" s="250">
        <v>21.852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141</v>
      </c>
      <c r="AU208" s="256" t="s">
        <v>81</v>
      </c>
      <c r="AV208" s="15" t="s">
        <v>137</v>
      </c>
      <c r="AW208" s="15" t="s">
        <v>33</v>
      </c>
      <c r="AX208" s="15" t="s">
        <v>79</v>
      </c>
      <c r="AY208" s="256" t="s">
        <v>129</v>
      </c>
    </row>
    <row r="209" s="2" customFormat="1" ht="24.15" customHeight="1">
      <c r="A209" s="40"/>
      <c r="B209" s="41"/>
      <c r="C209" s="206" t="s">
        <v>245</v>
      </c>
      <c r="D209" s="206" t="s">
        <v>132</v>
      </c>
      <c r="E209" s="207" t="s">
        <v>246</v>
      </c>
      <c r="F209" s="208" t="s">
        <v>247</v>
      </c>
      <c r="G209" s="209" t="s">
        <v>135</v>
      </c>
      <c r="H209" s="210">
        <v>21.852</v>
      </c>
      <c r="I209" s="211"/>
      <c r="J209" s="212">
        <f>ROUND(I209*H209,2)</f>
        <v>0</v>
      </c>
      <c r="K209" s="208" t="s">
        <v>136</v>
      </c>
      <c r="L209" s="46"/>
      <c r="M209" s="213" t="s">
        <v>19</v>
      </c>
      <c r="N209" s="214" t="s">
        <v>42</v>
      </c>
      <c r="O209" s="86"/>
      <c r="P209" s="215">
        <f>O209*H209</f>
        <v>0</v>
      </c>
      <c r="Q209" s="215">
        <v>4.0000000000000003E-05</v>
      </c>
      <c r="R209" s="215">
        <f>Q209*H209</f>
        <v>0.00087408000000000006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137</v>
      </c>
      <c r="AT209" s="217" t="s">
        <v>132</v>
      </c>
      <c r="AU209" s="217" t="s">
        <v>81</v>
      </c>
      <c r="AY209" s="19" t="s">
        <v>129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79</v>
      </c>
      <c r="BK209" s="218">
        <f>ROUND(I209*H209,2)</f>
        <v>0</v>
      </c>
      <c r="BL209" s="19" t="s">
        <v>137</v>
      </c>
      <c r="BM209" s="217" t="s">
        <v>248</v>
      </c>
    </row>
    <row r="210" s="2" customFormat="1">
      <c r="A210" s="40"/>
      <c r="B210" s="41"/>
      <c r="C210" s="42"/>
      <c r="D210" s="219" t="s">
        <v>139</v>
      </c>
      <c r="E210" s="42"/>
      <c r="F210" s="220" t="s">
        <v>249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139</v>
      </c>
      <c r="AU210" s="19" t="s">
        <v>81</v>
      </c>
    </row>
    <row r="211" s="13" customFormat="1">
      <c r="A211" s="13"/>
      <c r="B211" s="224"/>
      <c r="C211" s="225"/>
      <c r="D211" s="226" t="s">
        <v>141</v>
      </c>
      <c r="E211" s="227" t="s">
        <v>19</v>
      </c>
      <c r="F211" s="228" t="s">
        <v>650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141</v>
      </c>
      <c r="AU211" s="234" t="s">
        <v>81</v>
      </c>
      <c r="AV211" s="13" t="s">
        <v>79</v>
      </c>
      <c r="AW211" s="13" t="s">
        <v>33</v>
      </c>
      <c r="AX211" s="13" t="s">
        <v>71</v>
      </c>
      <c r="AY211" s="234" t="s">
        <v>129</v>
      </c>
    </row>
    <row r="212" s="14" customFormat="1">
      <c r="A212" s="14"/>
      <c r="B212" s="235"/>
      <c r="C212" s="236"/>
      <c r="D212" s="226" t="s">
        <v>141</v>
      </c>
      <c r="E212" s="237" t="s">
        <v>19</v>
      </c>
      <c r="F212" s="238" t="s">
        <v>238</v>
      </c>
      <c r="G212" s="236"/>
      <c r="H212" s="239">
        <v>8.1600000000000001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141</v>
      </c>
      <c r="AU212" s="245" t="s">
        <v>81</v>
      </c>
      <c r="AV212" s="14" t="s">
        <v>81</v>
      </c>
      <c r="AW212" s="14" t="s">
        <v>33</v>
      </c>
      <c r="AX212" s="14" t="s">
        <v>71</v>
      </c>
      <c r="AY212" s="245" t="s">
        <v>129</v>
      </c>
    </row>
    <row r="213" s="14" customFormat="1">
      <c r="A213" s="14"/>
      <c r="B213" s="235"/>
      <c r="C213" s="236"/>
      <c r="D213" s="226" t="s">
        <v>141</v>
      </c>
      <c r="E213" s="237" t="s">
        <v>19</v>
      </c>
      <c r="F213" s="238" t="s">
        <v>239</v>
      </c>
      <c r="G213" s="236"/>
      <c r="H213" s="239">
        <v>7.3440000000000003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141</v>
      </c>
      <c r="AU213" s="245" t="s">
        <v>81</v>
      </c>
      <c r="AV213" s="14" t="s">
        <v>81</v>
      </c>
      <c r="AW213" s="14" t="s">
        <v>33</v>
      </c>
      <c r="AX213" s="14" t="s">
        <v>71</v>
      </c>
      <c r="AY213" s="245" t="s">
        <v>129</v>
      </c>
    </row>
    <row r="214" s="14" customFormat="1">
      <c r="A214" s="14"/>
      <c r="B214" s="235"/>
      <c r="C214" s="236"/>
      <c r="D214" s="226" t="s">
        <v>141</v>
      </c>
      <c r="E214" s="237" t="s">
        <v>19</v>
      </c>
      <c r="F214" s="238" t="s">
        <v>240</v>
      </c>
      <c r="G214" s="236"/>
      <c r="H214" s="239">
        <v>0.074999999999999997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141</v>
      </c>
      <c r="AU214" s="245" t="s">
        <v>81</v>
      </c>
      <c r="AV214" s="14" t="s">
        <v>81</v>
      </c>
      <c r="AW214" s="14" t="s">
        <v>33</v>
      </c>
      <c r="AX214" s="14" t="s">
        <v>71</v>
      </c>
      <c r="AY214" s="245" t="s">
        <v>129</v>
      </c>
    </row>
    <row r="215" s="14" customFormat="1">
      <c r="A215" s="14"/>
      <c r="B215" s="235"/>
      <c r="C215" s="236"/>
      <c r="D215" s="226" t="s">
        <v>141</v>
      </c>
      <c r="E215" s="237" t="s">
        <v>19</v>
      </c>
      <c r="F215" s="238" t="s">
        <v>241</v>
      </c>
      <c r="G215" s="236"/>
      <c r="H215" s="239">
        <v>3.0529999999999999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141</v>
      </c>
      <c r="AU215" s="245" t="s">
        <v>81</v>
      </c>
      <c r="AV215" s="14" t="s">
        <v>81</v>
      </c>
      <c r="AW215" s="14" t="s">
        <v>33</v>
      </c>
      <c r="AX215" s="14" t="s">
        <v>71</v>
      </c>
      <c r="AY215" s="245" t="s">
        <v>129</v>
      </c>
    </row>
    <row r="216" s="14" customFormat="1">
      <c r="A216" s="14"/>
      <c r="B216" s="235"/>
      <c r="C216" s="236"/>
      <c r="D216" s="226" t="s">
        <v>141</v>
      </c>
      <c r="E216" s="237" t="s">
        <v>19</v>
      </c>
      <c r="F216" s="238" t="s">
        <v>242</v>
      </c>
      <c r="G216" s="236"/>
      <c r="H216" s="239">
        <v>2.8599999999999999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141</v>
      </c>
      <c r="AU216" s="245" t="s">
        <v>81</v>
      </c>
      <c r="AV216" s="14" t="s">
        <v>81</v>
      </c>
      <c r="AW216" s="14" t="s">
        <v>33</v>
      </c>
      <c r="AX216" s="14" t="s">
        <v>71</v>
      </c>
      <c r="AY216" s="245" t="s">
        <v>129</v>
      </c>
    </row>
    <row r="217" s="14" customFormat="1">
      <c r="A217" s="14"/>
      <c r="B217" s="235"/>
      <c r="C217" s="236"/>
      <c r="D217" s="226" t="s">
        <v>141</v>
      </c>
      <c r="E217" s="237" t="s">
        <v>19</v>
      </c>
      <c r="F217" s="238" t="s">
        <v>243</v>
      </c>
      <c r="G217" s="236"/>
      <c r="H217" s="239">
        <v>0.14999999999999999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141</v>
      </c>
      <c r="AU217" s="245" t="s">
        <v>81</v>
      </c>
      <c r="AV217" s="14" t="s">
        <v>81</v>
      </c>
      <c r="AW217" s="14" t="s">
        <v>33</v>
      </c>
      <c r="AX217" s="14" t="s">
        <v>71</v>
      </c>
      <c r="AY217" s="245" t="s">
        <v>129</v>
      </c>
    </row>
    <row r="218" s="14" customFormat="1">
      <c r="A218" s="14"/>
      <c r="B218" s="235"/>
      <c r="C218" s="236"/>
      <c r="D218" s="226" t="s">
        <v>141</v>
      </c>
      <c r="E218" s="237" t="s">
        <v>19</v>
      </c>
      <c r="F218" s="238" t="s">
        <v>244</v>
      </c>
      <c r="G218" s="236"/>
      <c r="H218" s="239">
        <v>0.20999999999999999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141</v>
      </c>
      <c r="AU218" s="245" t="s">
        <v>81</v>
      </c>
      <c r="AV218" s="14" t="s">
        <v>81</v>
      </c>
      <c r="AW218" s="14" t="s">
        <v>33</v>
      </c>
      <c r="AX218" s="14" t="s">
        <v>71</v>
      </c>
      <c r="AY218" s="245" t="s">
        <v>129</v>
      </c>
    </row>
    <row r="219" s="15" customFormat="1">
      <c r="A219" s="15"/>
      <c r="B219" s="246"/>
      <c r="C219" s="247"/>
      <c r="D219" s="226" t="s">
        <v>141</v>
      </c>
      <c r="E219" s="248" t="s">
        <v>19</v>
      </c>
      <c r="F219" s="249" t="s">
        <v>144</v>
      </c>
      <c r="G219" s="247"/>
      <c r="H219" s="250">
        <v>21.852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141</v>
      </c>
      <c r="AU219" s="256" t="s">
        <v>81</v>
      </c>
      <c r="AV219" s="15" t="s">
        <v>137</v>
      </c>
      <c r="AW219" s="15" t="s">
        <v>33</v>
      </c>
      <c r="AX219" s="15" t="s">
        <v>79</v>
      </c>
      <c r="AY219" s="256" t="s">
        <v>129</v>
      </c>
    </row>
    <row r="220" s="2" customFormat="1" ht="24.15" customHeight="1">
      <c r="A220" s="40"/>
      <c r="B220" s="41"/>
      <c r="C220" s="206" t="s">
        <v>8</v>
      </c>
      <c r="D220" s="206" t="s">
        <v>132</v>
      </c>
      <c r="E220" s="207" t="s">
        <v>250</v>
      </c>
      <c r="F220" s="208" t="s">
        <v>251</v>
      </c>
      <c r="G220" s="209" t="s">
        <v>135</v>
      </c>
      <c r="H220" s="210">
        <v>1.9370000000000001</v>
      </c>
      <c r="I220" s="211"/>
      <c r="J220" s="212">
        <f>ROUND(I220*H220,2)</f>
        <v>0</v>
      </c>
      <c r="K220" s="208" t="s">
        <v>136</v>
      </c>
      <c r="L220" s="46"/>
      <c r="M220" s="213" t="s">
        <v>19</v>
      </c>
      <c r="N220" s="214" t="s">
        <v>42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0.13100000000000001</v>
      </c>
      <c r="T220" s="216">
        <f>S220*H220</f>
        <v>0.253747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137</v>
      </c>
      <c r="AT220" s="217" t="s">
        <v>132</v>
      </c>
      <c r="AU220" s="217" t="s">
        <v>81</v>
      </c>
      <c r="AY220" s="19" t="s">
        <v>129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79</v>
      </c>
      <c r="BK220" s="218">
        <f>ROUND(I220*H220,2)</f>
        <v>0</v>
      </c>
      <c r="BL220" s="19" t="s">
        <v>137</v>
      </c>
      <c r="BM220" s="217" t="s">
        <v>252</v>
      </c>
    </row>
    <row r="221" s="2" customFormat="1">
      <c r="A221" s="40"/>
      <c r="B221" s="41"/>
      <c r="C221" s="42"/>
      <c r="D221" s="219" t="s">
        <v>139</v>
      </c>
      <c r="E221" s="42"/>
      <c r="F221" s="220" t="s">
        <v>253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139</v>
      </c>
      <c r="AU221" s="19" t="s">
        <v>81</v>
      </c>
    </row>
    <row r="222" s="13" customFormat="1">
      <c r="A222" s="13"/>
      <c r="B222" s="224"/>
      <c r="C222" s="225"/>
      <c r="D222" s="226" t="s">
        <v>141</v>
      </c>
      <c r="E222" s="227" t="s">
        <v>19</v>
      </c>
      <c r="F222" s="228" t="s">
        <v>655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141</v>
      </c>
      <c r="AU222" s="234" t="s">
        <v>81</v>
      </c>
      <c r="AV222" s="13" t="s">
        <v>79</v>
      </c>
      <c r="AW222" s="13" t="s">
        <v>33</v>
      </c>
      <c r="AX222" s="13" t="s">
        <v>71</v>
      </c>
      <c r="AY222" s="234" t="s">
        <v>129</v>
      </c>
    </row>
    <row r="223" s="14" customFormat="1">
      <c r="A223" s="14"/>
      <c r="B223" s="235"/>
      <c r="C223" s="236"/>
      <c r="D223" s="226" t="s">
        <v>141</v>
      </c>
      <c r="E223" s="237" t="s">
        <v>19</v>
      </c>
      <c r="F223" s="238" t="s">
        <v>656</v>
      </c>
      <c r="G223" s="236"/>
      <c r="H223" s="239">
        <v>1.9370000000000001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141</v>
      </c>
      <c r="AU223" s="245" t="s">
        <v>81</v>
      </c>
      <c r="AV223" s="14" t="s">
        <v>81</v>
      </c>
      <c r="AW223" s="14" t="s">
        <v>33</v>
      </c>
      <c r="AX223" s="14" t="s">
        <v>71</v>
      </c>
      <c r="AY223" s="245" t="s">
        <v>129</v>
      </c>
    </row>
    <row r="224" s="15" customFormat="1">
      <c r="A224" s="15"/>
      <c r="B224" s="246"/>
      <c r="C224" s="247"/>
      <c r="D224" s="226" t="s">
        <v>141</v>
      </c>
      <c r="E224" s="248" t="s">
        <v>19</v>
      </c>
      <c r="F224" s="249" t="s">
        <v>144</v>
      </c>
      <c r="G224" s="247"/>
      <c r="H224" s="250">
        <v>1.9370000000000001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141</v>
      </c>
      <c r="AU224" s="256" t="s">
        <v>81</v>
      </c>
      <c r="AV224" s="15" t="s">
        <v>137</v>
      </c>
      <c r="AW224" s="15" t="s">
        <v>33</v>
      </c>
      <c r="AX224" s="15" t="s">
        <v>79</v>
      </c>
      <c r="AY224" s="256" t="s">
        <v>129</v>
      </c>
    </row>
    <row r="225" s="2" customFormat="1" ht="24.15" customHeight="1">
      <c r="A225" s="40"/>
      <c r="B225" s="41"/>
      <c r="C225" s="206" t="s">
        <v>256</v>
      </c>
      <c r="D225" s="206" t="s">
        <v>132</v>
      </c>
      <c r="E225" s="207" t="s">
        <v>257</v>
      </c>
      <c r="F225" s="208" t="s">
        <v>258</v>
      </c>
      <c r="G225" s="209" t="s">
        <v>259</v>
      </c>
      <c r="H225" s="210">
        <v>0.34499999999999997</v>
      </c>
      <c r="I225" s="211"/>
      <c r="J225" s="212">
        <f>ROUND(I225*H225,2)</f>
        <v>0</v>
      </c>
      <c r="K225" s="208" t="s">
        <v>136</v>
      </c>
      <c r="L225" s="46"/>
      <c r="M225" s="213" t="s">
        <v>19</v>
      </c>
      <c r="N225" s="214" t="s">
        <v>42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1.8</v>
      </c>
      <c r="T225" s="216">
        <f>S225*H225</f>
        <v>0.621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137</v>
      </c>
      <c r="AT225" s="217" t="s">
        <v>132</v>
      </c>
      <c r="AU225" s="217" t="s">
        <v>81</v>
      </c>
      <c r="AY225" s="19" t="s">
        <v>129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79</v>
      </c>
      <c r="BK225" s="218">
        <f>ROUND(I225*H225,2)</f>
        <v>0</v>
      </c>
      <c r="BL225" s="19" t="s">
        <v>137</v>
      </c>
      <c r="BM225" s="217" t="s">
        <v>260</v>
      </c>
    </row>
    <row r="226" s="2" customFormat="1">
      <c r="A226" s="40"/>
      <c r="B226" s="41"/>
      <c r="C226" s="42"/>
      <c r="D226" s="219" t="s">
        <v>139</v>
      </c>
      <c r="E226" s="42"/>
      <c r="F226" s="220" t="s">
        <v>261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139</v>
      </c>
      <c r="AU226" s="19" t="s">
        <v>81</v>
      </c>
    </row>
    <row r="227" s="13" customFormat="1">
      <c r="A227" s="13"/>
      <c r="B227" s="224"/>
      <c r="C227" s="225"/>
      <c r="D227" s="226" t="s">
        <v>141</v>
      </c>
      <c r="E227" s="227" t="s">
        <v>19</v>
      </c>
      <c r="F227" s="228" t="s">
        <v>655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141</v>
      </c>
      <c r="AU227" s="234" t="s">
        <v>81</v>
      </c>
      <c r="AV227" s="13" t="s">
        <v>79</v>
      </c>
      <c r="AW227" s="13" t="s">
        <v>33</v>
      </c>
      <c r="AX227" s="13" t="s">
        <v>71</v>
      </c>
      <c r="AY227" s="234" t="s">
        <v>129</v>
      </c>
    </row>
    <row r="228" s="13" customFormat="1">
      <c r="A228" s="13"/>
      <c r="B228" s="224"/>
      <c r="C228" s="225"/>
      <c r="D228" s="226" t="s">
        <v>141</v>
      </c>
      <c r="E228" s="227" t="s">
        <v>19</v>
      </c>
      <c r="F228" s="228" t="s">
        <v>163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141</v>
      </c>
      <c r="AU228" s="234" t="s">
        <v>81</v>
      </c>
      <c r="AV228" s="13" t="s">
        <v>79</v>
      </c>
      <c r="AW228" s="13" t="s">
        <v>33</v>
      </c>
      <c r="AX228" s="13" t="s">
        <v>71</v>
      </c>
      <c r="AY228" s="234" t="s">
        <v>129</v>
      </c>
    </row>
    <row r="229" s="14" customFormat="1">
      <c r="A229" s="14"/>
      <c r="B229" s="235"/>
      <c r="C229" s="236"/>
      <c r="D229" s="226" t="s">
        <v>141</v>
      </c>
      <c r="E229" s="237" t="s">
        <v>19</v>
      </c>
      <c r="F229" s="238" t="s">
        <v>657</v>
      </c>
      <c r="G229" s="236"/>
      <c r="H229" s="239">
        <v>0.34499999999999997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141</v>
      </c>
      <c r="AU229" s="245" t="s">
        <v>81</v>
      </c>
      <c r="AV229" s="14" t="s">
        <v>81</v>
      </c>
      <c r="AW229" s="14" t="s">
        <v>33</v>
      </c>
      <c r="AX229" s="14" t="s">
        <v>71</v>
      </c>
      <c r="AY229" s="245" t="s">
        <v>129</v>
      </c>
    </row>
    <row r="230" s="15" customFormat="1">
      <c r="A230" s="15"/>
      <c r="B230" s="246"/>
      <c r="C230" s="247"/>
      <c r="D230" s="226" t="s">
        <v>141</v>
      </c>
      <c r="E230" s="248" t="s">
        <v>19</v>
      </c>
      <c r="F230" s="249" t="s">
        <v>144</v>
      </c>
      <c r="G230" s="247"/>
      <c r="H230" s="250">
        <v>0.34499999999999997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141</v>
      </c>
      <c r="AU230" s="256" t="s">
        <v>81</v>
      </c>
      <c r="AV230" s="15" t="s">
        <v>137</v>
      </c>
      <c r="AW230" s="15" t="s">
        <v>33</v>
      </c>
      <c r="AX230" s="15" t="s">
        <v>79</v>
      </c>
      <c r="AY230" s="256" t="s">
        <v>129</v>
      </c>
    </row>
    <row r="231" s="2" customFormat="1" ht="24.15" customHeight="1">
      <c r="A231" s="40"/>
      <c r="B231" s="41"/>
      <c r="C231" s="206" t="s">
        <v>263</v>
      </c>
      <c r="D231" s="206" t="s">
        <v>132</v>
      </c>
      <c r="E231" s="207" t="s">
        <v>264</v>
      </c>
      <c r="F231" s="208" t="s">
        <v>265</v>
      </c>
      <c r="G231" s="209" t="s">
        <v>135</v>
      </c>
      <c r="H231" s="210">
        <v>7.0919999999999996</v>
      </c>
      <c r="I231" s="211"/>
      <c r="J231" s="212">
        <f>ROUND(I231*H231,2)</f>
        <v>0</v>
      </c>
      <c r="K231" s="208" t="s">
        <v>136</v>
      </c>
      <c r="L231" s="46"/>
      <c r="M231" s="213" t="s">
        <v>19</v>
      </c>
      <c r="N231" s="214" t="s">
        <v>42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0.075999999999999998</v>
      </c>
      <c r="T231" s="216">
        <f>S231*H231</f>
        <v>0.53899199999999992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137</v>
      </c>
      <c r="AT231" s="217" t="s">
        <v>132</v>
      </c>
      <c r="AU231" s="217" t="s">
        <v>81</v>
      </c>
      <c r="AY231" s="19" t="s">
        <v>129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79</v>
      </c>
      <c r="BK231" s="218">
        <f>ROUND(I231*H231,2)</f>
        <v>0</v>
      </c>
      <c r="BL231" s="19" t="s">
        <v>137</v>
      </c>
      <c r="BM231" s="217" t="s">
        <v>266</v>
      </c>
    </row>
    <row r="232" s="2" customFormat="1">
      <c r="A232" s="40"/>
      <c r="B232" s="41"/>
      <c r="C232" s="42"/>
      <c r="D232" s="219" t="s">
        <v>139</v>
      </c>
      <c r="E232" s="42"/>
      <c r="F232" s="220" t="s">
        <v>267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139</v>
      </c>
      <c r="AU232" s="19" t="s">
        <v>81</v>
      </c>
    </row>
    <row r="233" s="13" customFormat="1">
      <c r="A233" s="13"/>
      <c r="B233" s="224"/>
      <c r="C233" s="225"/>
      <c r="D233" s="226" t="s">
        <v>141</v>
      </c>
      <c r="E233" s="227" t="s">
        <v>19</v>
      </c>
      <c r="F233" s="228" t="s">
        <v>655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141</v>
      </c>
      <c r="AU233" s="234" t="s">
        <v>81</v>
      </c>
      <c r="AV233" s="13" t="s">
        <v>79</v>
      </c>
      <c r="AW233" s="13" t="s">
        <v>33</v>
      </c>
      <c r="AX233" s="13" t="s">
        <v>71</v>
      </c>
      <c r="AY233" s="234" t="s">
        <v>129</v>
      </c>
    </row>
    <row r="234" s="14" customFormat="1">
      <c r="A234" s="14"/>
      <c r="B234" s="235"/>
      <c r="C234" s="236"/>
      <c r="D234" s="226" t="s">
        <v>141</v>
      </c>
      <c r="E234" s="237" t="s">
        <v>19</v>
      </c>
      <c r="F234" s="238" t="s">
        <v>268</v>
      </c>
      <c r="G234" s="236"/>
      <c r="H234" s="239">
        <v>1.7729999999999999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141</v>
      </c>
      <c r="AU234" s="245" t="s">
        <v>81</v>
      </c>
      <c r="AV234" s="14" t="s">
        <v>81</v>
      </c>
      <c r="AW234" s="14" t="s">
        <v>33</v>
      </c>
      <c r="AX234" s="14" t="s">
        <v>71</v>
      </c>
      <c r="AY234" s="245" t="s">
        <v>129</v>
      </c>
    </row>
    <row r="235" s="14" customFormat="1">
      <c r="A235" s="14"/>
      <c r="B235" s="235"/>
      <c r="C235" s="236"/>
      <c r="D235" s="226" t="s">
        <v>141</v>
      </c>
      <c r="E235" s="237" t="s">
        <v>19</v>
      </c>
      <c r="F235" s="238" t="s">
        <v>268</v>
      </c>
      <c r="G235" s="236"/>
      <c r="H235" s="239">
        <v>1.7729999999999999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141</v>
      </c>
      <c r="AU235" s="245" t="s">
        <v>81</v>
      </c>
      <c r="AV235" s="14" t="s">
        <v>81</v>
      </c>
      <c r="AW235" s="14" t="s">
        <v>33</v>
      </c>
      <c r="AX235" s="14" t="s">
        <v>71</v>
      </c>
      <c r="AY235" s="245" t="s">
        <v>129</v>
      </c>
    </row>
    <row r="236" s="14" customFormat="1">
      <c r="A236" s="14"/>
      <c r="B236" s="235"/>
      <c r="C236" s="236"/>
      <c r="D236" s="226" t="s">
        <v>141</v>
      </c>
      <c r="E236" s="237" t="s">
        <v>19</v>
      </c>
      <c r="F236" s="238" t="s">
        <v>268</v>
      </c>
      <c r="G236" s="236"/>
      <c r="H236" s="239">
        <v>1.7729999999999999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141</v>
      </c>
      <c r="AU236" s="245" t="s">
        <v>81</v>
      </c>
      <c r="AV236" s="14" t="s">
        <v>81</v>
      </c>
      <c r="AW236" s="14" t="s">
        <v>33</v>
      </c>
      <c r="AX236" s="14" t="s">
        <v>71</v>
      </c>
      <c r="AY236" s="245" t="s">
        <v>129</v>
      </c>
    </row>
    <row r="237" s="14" customFormat="1">
      <c r="A237" s="14"/>
      <c r="B237" s="235"/>
      <c r="C237" s="236"/>
      <c r="D237" s="226" t="s">
        <v>141</v>
      </c>
      <c r="E237" s="237" t="s">
        <v>19</v>
      </c>
      <c r="F237" s="238" t="s">
        <v>268</v>
      </c>
      <c r="G237" s="236"/>
      <c r="H237" s="239">
        <v>1.7729999999999999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141</v>
      </c>
      <c r="AU237" s="245" t="s">
        <v>81</v>
      </c>
      <c r="AV237" s="14" t="s">
        <v>81</v>
      </c>
      <c r="AW237" s="14" t="s">
        <v>33</v>
      </c>
      <c r="AX237" s="14" t="s">
        <v>71</v>
      </c>
      <c r="AY237" s="245" t="s">
        <v>129</v>
      </c>
    </row>
    <row r="238" s="15" customFormat="1">
      <c r="A238" s="15"/>
      <c r="B238" s="246"/>
      <c r="C238" s="247"/>
      <c r="D238" s="226" t="s">
        <v>141</v>
      </c>
      <c r="E238" s="248" t="s">
        <v>19</v>
      </c>
      <c r="F238" s="249" t="s">
        <v>144</v>
      </c>
      <c r="G238" s="247"/>
      <c r="H238" s="250">
        <v>7.0919999999999996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141</v>
      </c>
      <c r="AU238" s="256" t="s">
        <v>81</v>
      </c>
      <c r="AV238" s="15" t="s">
        <v>137</v>
      </c>
      <c r="AW238" s="15" t="s">
        <v>33</v>
      </c>
      <c r="AX238" s="15" t="s">
        <v>79</v>
      </c>
      <c r="AY238" s="256" t="s">
        <v>129</v>
      </c>
    </row>
    <row r="239" s="2" customFormat="1" ht="24.15" customHeight="1">
      <c r="A239" s="40"/>
      <c r="B239" s="41"/>
      <c r="C239" s="206" t="s">
        <v>269</v>
      </c>
      <c r="D239" s="206" t="s">
        <v>132</v>
      </c>
      <c r="E239" s="207" t="s">
        <v>270</v>
      </c>
      <c r="F239" s="208" t="s">
        <v>271</v>
      </c>
      <c r="G239" s="209" t="s">
        <v>135</v>
      </c>
      <c r="H239" s="210">
        <v>62.505000000000003</v>
      </c>
      <c r="I239" s="211"/>
      <c r="J239" s="212">
        <f>ROUND(I239*H239,2)</f>
        <v>0</v>
      </c>
      <c r="K239" s="208" t="s">
        <v>136</v>
      </c>
      <c r="L239" s="46"/>
      <c r="M239" s="213" t="s">
        <v>19</v>
      </c>
      <c r="N239" s="214" t="s">
        <v>42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0.045999999999999999</v>
      </c>
      <c r="T239" s="216">
        <f>S239*H239</f>
        <v>2.8752300000000002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137</v>
      </c>
      <c r="AT239" s="217" t="s">
        <v>132</v>
      </c>
      <c r="AU239" s="217" t="s">
        <v>81</v>
      </c>
      <c r="AY239" s="19" t="s">
        <v>129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79</v>
      </c>
      <c r="BK239" s="218">
        <f>ROUND(I239*H239,2)</f>
        <v>0</v>
      </c>
      <c r="BL239" s="19" t="s">
        <v>137</v>
      </c>
      <c r="BM239" s="217" t="s">
        <v>272</v>
      </c>
    </row>
    <row r="240" s="2" customFormat="1">
      <c r="A240" s="40"/>
      <c r="B240" s="41"/>
      <c r="C240" s="42"/>
      <c r="D240" s="219" t="s">
        <v>139</v>
      </c>
      <c r="E240" s="42"/>
      <c r="F240" s="220" t="s">
        <v>273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139</v>
      </c>
      <c r="AU240" s="19" t="s">
        <v>81</v>
      </c>
    </row>
    <row r="241" s="13" customFormat="1">
      <c r="A241" s="13"/>
      <c r="B241" s="224"/>
      <c r="C241" s="225"/>
      <c r="D241" s="226" t="s">
        <v>141</v>
      </c>
      <c r="E241" s="227" t="s">
        <v>19</v>
      </c>
      <c r="F241" s="228" t="s">
        <v>655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141</v>
      </c>
      <c r="AU241" s="234" t="s">
        <v>81</v>
      </c>
      <c r="AV241" s="13" t="s">
        <v>79</v>
      </c>
      <c r="AW241" s="13" t="s">
        <v>33</v>
      </c>
      <c r="AX241" s="13" t="s">
        <v>71</v>
      </c>
      <c r="AY241" s="234" t="s">
        <v>129</v>
      </c>
    </row>
    <row r="242" s="14" customFormat="1">
      <c r="A242" s="14"/>
      <c r="B242" s="235"/>
      <c r="C242" s="236"/>
      <c r="D242" s="226" t="s">
        <v>141</v>
      </c>
      <c r="E242" s="237" t="s">
        <v>19</v>
      </c>
      <c r="F242" s="238" t="s">
        <v>658</v>
      </c>
      <c r="G242" s="236"/>
      <c r="H242" s="239">
        <v>59.122999999999998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141</v>
      </c>
      <c r="AU242" s="245" t="s">
        <v>81</v>
      </c>
      <c r="AV242" s="14" t="s">
        <v>81</v>
      </c>
      <c r="AW242" s="14" t="s">
        <v>33</v>
      </c>
      <c r="AX242" s="14" t="s">
        <v>71</v>
      </c>
      <c r="AY242" s="245" t="s">
        <v>129</v>
      </c>
    </row>
    <row r="243" s="14" customFormat="1">
      <c r="A243" s="14"/>
      <c r="B243" s="235"/>
      <c r="C243" s="236"/>
      <c r="D243" s="226" t="s">
        <v>141</v>
      </c>
      <c r="E243" s="237" t="s">
        <v>19</v>
      </c>
      <c r="F243" s="238" t="s">
        <v>659</v>
      </c>
      <c r="G243" s="236"/>
      <c r="H243" s="239">
        <v>2.0699999999999998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141</v>
      </c>
      <c r="AU243" s="245" t="s">
        <v>81</v>
      </c>
      <c r="AV243" s="14" t="s">
        <v>81</v>
      </c>
      <c r="AW243" s="14" t="s">
        <v>33</v>
      </c>
      <c r="AX243" s="14" t="s">
        <v>71</v>
      </c>
      <c r="AY243" s="245" t="s">
        <v>129</v>
      </c>
    </row>
    <row r="244" s="14" customFormat="1">
      <c r="A244" s="14"/>
      <c r="B244" s="235"/>
      <c r="C244" s="236"/>
      <c r="D244" s="226" t="s">
        <v>141</v>
      </c>
      <c r="E244" s="237" t="s">
        <v>19</v>
      </c>
      <c r="F244" s="238" t="s">
        <v>660</v>
      </c>
      <c r="G244" s="236"/>
      <c r="H244" s="239">
        <v>-7.0919999999999996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141</v>
      </c>
      <c r="AU244" s="245" t="s">
        <v>81</v>
      </c>
      <c r="AV244" s="14" t="s">
        <v>81</v>
      </c>
      <c r="AW244" s="14" t="s">
        <v>33</v>
      </c>
      <c r="AX244" s="14" t="s">
        <v>71</v>
      </c>
      <c r="AY244" s="245" t="s">
        <v>129</v>
      </c>
    </row>
    <row r="245" s="14" customFormat="1">
      <c r="A245" s="14"/>
      <c r="B245" s="235"/>
      <c r="C245" s="236"/>
      <c r="D245" s="226" t="s">
        <v>141</v>
      </c>
      <c r="E245" s="237" t="s">
        <v>19</v>
      </c>
      <c r="F245" s="238" t="s">
        <v>651</v>
      </c>
      <c r="G245" s="236"/>
      <c r="H245" s="239">
        <v>8.4039999999999999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141</v>
      </c>
      <c r="AU245" s="245" t="s">
        <v>81</v>
      </c>
      <c r="AV245" s="14" t="s">
        <v>81</v>
      </c>
      <c r="AW245" s="14" t="s">
        <v>33</v>
      </c>
      <c r="AX245" s="14" t="s">
        <v>71</v>
      </c>
      <c r="AY245" s="245" t="s">
        <v>129</v>
      </c>
    </row>
    <row r="246" s="15" customFormat="1">
      <c r="A246" s="15"/>
      <c r="B246" s="246"/>
      <c r="C246" s="247"/>
      <c r="D246" s="226" t="s">
        <v>141</v>
      </c>
      <c r="E246" s="248" t="s">
        <v>19</v>
      </c>
      <c r="F246" s="249" t="s">
        <v>144</v>
      </c>
      <c r="G246" s="247"/>
      <c r="H246" s="250">
        <v>62.504999999999995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141</v>
      </c>
      <c r="AU246" s="256" t="s">
        <v>81</v>
      </c>
      <c r="AV246" s="15" t="s">
        <v>137</v>
      </c>
      <c r="AW246" s="15" t="s">
        <v>33</v>
      </c>
      <c r="AX246" s="15" t="s">
        <v>79</v>
      </c>
      <c r="AY246" s="256" t="s">
        <v>129</v>
      </c>
    </row>
    <row r="247" s="12" customFormat="1" ht="22.8" customHeight="1">
      <c r="A247" s="12"/>
      <c r="B247" s="190"/>
      <c r="C247" s="191"/>
      <c r="D247" s="192" t="s">
        <v>70</v>
      </c>
      <c r="E247" s="204" t="s">
        <v>276</v>
      </c>
      <c r="F247" s="204" t="s">
        <v>277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SUM(P248:P257)</f>
        <v>0</v>
      </c>
      <c r="Q247" s="198"/>
      <c r="R247" s="199">
        <f>SUM(R248:R257)</f>
        <v>0</v>
      </c>
      <c r="S247" s="198"/>
      <c r="T247" s="200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79</v>
      </c>
      <c r="AT247" s="202" t="s">
        <v>70</v>
      </c>
      <c r="AU247" s="202" t="s">
        <v>79</v>
      </c>
      <c r="AY247" s="201" t="s">
        <v>129</v>
      </c>
      <c r="BK247" s="203">
        <f>SUM(BK248:BK257)</f>
        <v>0</v>
      </c>
    </row>
    <row r="248" s="2" customFormat="1" ht="24.15" customHeight="1">
      <c r="A248" s="40"/>
      <c r="B248" s="41"/>
      <c r="C248" s="206" t="s">
        <v>278</v>
      </c>
      <c r="D248" s="206" t="s">
        <v>132</v>
      </c>
      <c r="E248" s="207" t="s">
        <v>279</v>
      </c>
      <c r="F248" s="208" t="s">
        <v>280</v>
      </c>
      <c r="G248" s="209" t="s">
        <v>281</v>
      </c>
      <c r="H248" s="210">
        <v>5.1390000000000002</v>
      </c>
      <c r="I248" s="211"/>
      <c r="J248" s="212">
        <f>ROUND(I248*H248,2)</f>
        <v>0</v>
      </c>
      <c r="K248" s="208" t="s">
        <v>136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137</v>
      </c>
      <c r="AT248" s="217" t="s">
        <v>132</v>
      </c>
      <c r="AU248" s="217" t="s">
        <v>81</v>
      </c>
      <c r="AY248" s="19" t="s">
        <v>129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137</v>
      </c>
      <c r="BM248" s="217" t="s">
        <v>282</v>
      </c>
    </row>
    <row r="249" s="2" customFormat="1">
      <c r="A249" s="40"/>
      <c r="B249" s="41"/>
      <c r="C249" s="42"/>
      <c r="D249" s="219" t="s">
        <v>139</v>
      </c>
      <c r="E249" s="42"/>
      <c r="F249" s="220" t="s">
        <v>283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139</v>
      </c>
      <c r="AU249" s="19" t="s">
        <v>81</v>
      </c>
    </row>
    <row r="250" s="2" customFormat="1" ht="21.75" customHeight="1">
      <c r="A250" s="40"/>
      <c r="B250" s="41"/>
      <c r="C250" s="206" t="s">
        <v>284</v>
      </c>
      <c r="D250" s="206" t="s">
        <v>132</v>
      </c>
      <c r="E250" s="207" t="s">
        <v>285</v>
      </c>
      <c r="F250" s="208" t="s">
        <v>286</v>
      </c>
      <c r="G250" s="209" t="s">
        <v>281</v>
      </c>
      <c r="H250" s="210">
        <v>5.1390000000000002</v>
      </c>
      <c r="I250" s="211"/>
      <c r="J250" s="212">
        <f>ROUND(I250*H250,2)</f>
        <v>0</v>
      </c>
      <c r="K250" s="208" t="s">
        <v>136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137</v>
      </c>
      <c r="AT250" s="217" t="s">
        <v>132</v>
      </c>
      <c r="AU250" s="217" t="s">
        <v>81</v>
      </c>
      <c r="AY250" s="19" t="s">
        <v>129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137</v>
      </c>
      <c r="BM250" s="217" t="s">
        <v>287</v>
      </c>
    </row>
    <row r="251" s="2" customFormat="1">
      <c r="A251" s="40"/>
      <c r="B251" s="41"/>
      <c r="C251" s="42"/>
      <c r="D251" s="219" t="s">
        <v>139</v>
      </c>
      <c r="E251" s="42"/>
      <c r="F251" s="220" t="s">
        <v>288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139</v>
      </c>
      <c r="AU251" s="19" t="s">
        <v>81</v>
      </c>
    </row>
    <row r="252" s="2" customFormat="1" ht="24.15" customHeight="1">
      <c r="A252" s="40"/>
      <c r="B252" s="41"/>
      <c r="C252" s="206" t="s">
        <v>7</v>
      </c>
      <c r="D252" s="206" t="s">
        <v>132</v>
      </c>
      <c r="E252" s="207" t="s">
        <v>289</v>
      </c>
      <c r="F252" s="208" t="s">
        <v>290</v>
      </c>
      <c r="G252" s="209" t="s">
        <v>281</v>
      </c>
      <c r="H252" s="210">
        <v>71.945999999999998</v>
      </c>
      <c r="I252" s="211"/>
      <c r="J252" s="212">
        <f>ROUND(I252*H252,2)</f>
        <v>0</v>
      </c>
      <c r="K252" s="208" t="s">
        <v>136</v>
      </c>
      <c r="L252" s="46"/>
      <c r="M252" s="213" t="s">
        <v>19</v>
      </c>
      <c r="N252" s="214" t="s">
        <v>42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137</v>
      </c>
      <c r="AT252" s="217" t="s">
        <v>132</v>
      </c>
      <c r="AU252" s="217" t="s">
        <v>81</v>
      </c>
      <c r="AY252" s="19" t="s">
        <v>129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79</v>
      </c>
      <c r="BK252" s="218">
        <f>ROUND(I252*H252,2)</f>
        <v>0</v>
      </c>
      <c r="BL252" s="19" t="s">
        <v>137</v>
      </c>
      <c r="BM252" s="217" t="s">
        <v>291</v>
      </c>
    </row>
    <row r="253" s="2" customFormat="1">
      <c r="A253" s="40"/>
      <c r="B253" s="41"/>
      <c r="C253" s="42"/>
      <c r="D253" s="219" t="s">
        <v>139</v>
      </c>
      <c r="E253" s="42"/>
      <c r="F253" s="220" t="s">
        <v>292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139</v>
      </c>
      <c r="AU253" s="19" t="s">
        <v>81</v>
      </c>
    </row>
    <row r="254" s="14" customFormat="1">
      <c r="A254" s="14"/>
      <c r="B254" s="235"/>
      <c r="C254" s="236"/>
      <c r="D254" s="226" t="s">
        <v>141</v>
      </c>
      <c r="E254" s="237" t="s">
        <v>19</v>
      </c>
      <c r="F254" s="238" t="s">
        <v>661</v>
      </c>
      <c r="G254" s="236"/>
      <c r="H254" s="239">
        <v>71.945999999999998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141</v>
      </c>
      <c r="AU254" s="245" t="s">
        <v>81</v>
      </c>
      <c r="AV254" s="14" t="s">
        <v>81</v>
      </c>
      <c r="AW254" s="14" t="s">
        <v>33</v>
      </c>
      <c r="AX254" s="14" t="s">
        <v>71</v>
      </c>
      <c r="AY254" s="245" t="s">
        <v>129</v>
      </c>
    </row>
    <row r="255" s="15" customFormat="1">
      <c r="A255" s="15"/>
      <c r="B255" s="246"/>
      <c r="C255" s="247"/>
      <c r="D255" s="226" t="s">
        <v>141</v>
      </c>
      <c r="E255" s="248" t="s">
        <v>19</v>
      </c>
      <c r="F255" s="249" t="s">
        <v>144</v>
      </c>
      <c r="G255" s="247"/>
      <c r="H255" s="250">
        <v>71.945999999999998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141</v>
      </c>
      <c r="AU255" s="256" t="s">
        <v>81</v>
      </c>
      <c r="AV255" s="15" t="s">
        <v>137</v>
      </c>
      <c r="AW255" s="15" t="s">
        <v>33</v>
      </c>
      <c r="AX255" s="15" t="s">
        <v>79</v>
      </c>
      <c r="AY255" s="256" t="s">
        <v>129</v>
      </c>
    </row>
    <row r="256" s="2" customFormat="1" ht="24.15" customHeight="1">
      <c r="A256" s="40"/>
      <c r="B256" s="41"/>
      <c r="C256" s="206" t="s">
        <v>294</v>
      </c>
      <c r="D256" s="206" t="s">
        <v>132</v>
      </c>
      <c r="E256" s="207" t="s">
        <v>295</v>
      </c>
      <c r="F256" s="208" t="s">
        <v>296</v>
      </c>
      <c r="G256" s="209" t="s">
        <v>281</v>
      </c>
      <c r="H256" s="210">
        <v>5.1390000000000002</v>
      </c>
      <c r="I256" s="211"/>
      <c r="J256" s="212">
        <f>ROUND(I256*H256,2)</f>
        <v>0</v>
      </c>
      <c r="K256" s="208" t="s">
        <v>136</v>
      </c>
      <c r="L256" s="46"/>
      <c r="M256" s="213" t="s">
        <v>19</v>
      </c>
      <c r="N256" s="214" t="s">
        <v>42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137</v>
      </c>
      <c r="AT256" s="217" t="s">
        <v>132</v>
      </c>
      <c r="AU256" s="217" t="s">
        <v>81</v>
      </c>
      <c r="AY256" s="19" t="s">
        <v>129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79</v>
      </c>
      <c r="BK256" s="218">
        <f>ROUND(I256*H256,2)</f>
        <v>0</v>
      </c>
      <c r="BL256" s="19" t="s">
        <v>137</v>
      </c>
      <c r="BM256" s="217" t="s">
        <v>297</v>
      </c>
    </row>
    <row r="257" s="2" customFormat="1">
      <c r="A257" s="40"/>
      <c r="B257" s="41"/>
      <c r="C257" s="42"/>
      <c r="D257" s="219" t="s">
        <v>139</v>
      </c>
      <c r="E257" s="42"/>
      <c r="F257" s="220" t="s">
        <v>298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139</v>
      </c>
      <c r="AU257" s="19" t="s">
        <v>81</v>
      </c>
    </row>
    <row r="258" s="12" customFormat="1" ht="22.8" customHeight="1">
      <c r="A258" s="12"/>
      <c r="B258" s="190"/>
      <c r="C258" s="191"/>
      <c r="D258" s="192" t="s">
        <v>70</v>
      </c>
      <c r="E258" s="204" t="s">
        <v>299</v>
      </c>
      <c r="F258" s="204" t="s">
        <v>300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SUM(P259:P260)</f>
        <v>0</v>
      </c>
      <c r="Q258" s="198"/>
      <c r="R258" s="199">
        <f>SUM(R259:R260)</f>
        <v>0</v>
      </c>
      <c r="S258" s="198"/>
      <c r="T258" s="200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79</v>
      </c>
      <c r="AT258" s="202" t="s">
        <v>70</v>
      </c>
      <c r="AU258" s="202" t="s">
        <v>79</v>
      </c>
      <c r="AY258" s="201" t="s">
        <v>129</v>
      </c>
      <c r="BK258" s="203">
        <f>SUM(BK259:BK260)</f>
        <v>0</v>
      </c>
    </row>
    <row r="259" s="2" customFormat="1" ht="33" customHeight="1">
      <c r="A259" s="40"/>
      <c r="B259" s="41"/>
      <c r="C259" s="206" t="s">
        <v>301</v>
      </c>
      <c r="D259" s="206" t="s">
        <v>132</v>
      </c>
      <c r="E259" s="207" t="s">
        <v>302</v>
      </c>
      <c r="F259" s="208" t="s">
        <v>303</v>
      </c>
      <c r="G259" s="209" t="s">
        <v>281</v>
      </c>
      <c r="H259" s="210">
        <v>3.5680000000000001</v>
      </c>
      <c r="I259" s="211"/>
      <c r="J259" s="212">
        <f>ROUND(I259*H259,2)</f>
        <v>0</v>
      </c>
      <c r="K259" s="208" t="s">
        <v>136</v>
      </c>
      <c r="L259" s="46"/>
      <c r="M259" s="213" t="s">
        <v>19</v>
      </c>
      <c r="N259" s="214" t="s">
        <v>42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137</v>
      </c>
      <c r="AT259" s="217" t="s">
        <v>132</v>
      </c>
      <c r="AU259" s="217" t="s">
        <v>81</v>
      </c>
      <c r="AY259" s="19" t="s">
        <v>129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79</v>
      </c>
      <c r="BK259" s="218">
        <f>ROUND(I259*H259,2)</f>
        <v>0</v>
      </c>
      <c r="BL259" s="19" t="s">
        <v>137</v>
      </c>
      <c r="BM259" s="217" t="s">
        <v>304</v>
      </c>
    </row>
    <row r="260" s="2" customFormat="1">
      <c r="A260" s="40"/>
      <c r="B260" s="41"/>
      <c r="C260" s="42"/>
      <c r="D260" s="219" t="s">
        <v>139</v>
      </c>
      <c r="E260" s="42"/>
      <c r="F260" s="220" t="s">
        <v>305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139</v>
      </c>
      <c r="AU260" s="19" t="s">
        <v>81</v>
      </c>
    </row>
    <row r="261" s="12" customFormat="1" ht="25.92" customHeight="1">
      <c r="A261" s="12"/>
      <c r="B261" s="190"/>
      <c r="C261" s="191"/>
      <c r="D261" s="192" t="s">
        <v>70</v>
      </c>
      <c r="E261" s="193" t="s">
        <v>306</v>
      </c>
      <c r="F261" s="193" t="s">
        <v>307</v>
      </c>
      <c r="G261" s="191"/>
      <c r="H261" s="191"/>
      <c r="I261" s="194"/>
      <c r="J261" s="195">
        <f>BK261</f>
        <v>0</v>
      </c>
      <c r="K261" s="191"/>
      <c r="L261" s="196"/>
      <c r="M261" s="197"/>
      <c r="N261" s="198"/>
      <c r="O261" s="198"/>
      <c r="P261" s="199">
        <f>P262+P311+P391+P397+P499+P588</f>
        <v>0</v>
      </c>
      <c r="Q261" s="198"/>
      <c r="R261" s="199">
        <f>R262+R311+R391+R397+R499+R588</f>
        <v>1.69003506</v>
      </c>
      <c r="S261" s="198"/>
      <c r="T261" s="200">
        <f>T262+T311+T391+T397+T499+T588</f>
        <v>0.84955424999999996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81</v>
      </c>
      <c r="AT261" s="202" t="s">
        <v>70</v>
      </c>
      <c r="AU261" s="202" t="s">
        <v>71</v>
      </c>
      <c r="AY261" s="201" t="s">
        <v>129</v>
      </c>
      <c r="BK261" s="203">
        <f>BK262+BK311+BK391+BK397+BK499+BK588</f>
        <v>0</v>
      </c>
    </row>
    <row r="262" s="12" customFormat="1" ht="22.8" customHeight="1">
      <c r="A262" s="12"/>
      <c r="B262" s="190"/>
      <c r="C262" s="191"/>
      <c r="D262" s="192" t="s">
        <v>70</v>
      </c>
      <c r="E262" s="204" t="s">
        <v>308</v>
      </c>
      <c r="F262" s="204" t="s">
        <v>309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SUM(P263:P310)</f>
        <v>0</v>
      </c>
      <c r="Q262" s="198"/>
      <c r="R262" s="199">
        <f>SUM(R263:R310)</f>
        <v>0.39474883000000005</v>
      </c>
      <c r="S262" s="198"/>
      <c r="T262" s="200">
        <f>SUM(T263:T310)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81</v>
      </c>
      <c r="AT262" s="202" t="s">
        <v>70</v>
      </c>
      <c r="AU262" s="202" t="s">
        <v>79</v>
      </c>
      <c r="AY262" s="201" t="s">
        <v>129</v>
      </c>
      <c r="BK262" s="203">
        <f>SUM(BK263:BK310)</f>
        <v>0</v>
      </c>
    </row>
    <row r="263" s="2" customFormat="1" ht="24.15" customHeight="1">
      <c r="A263" s="40"/>
      <c r="B263" s="41"/>
      <c r="C263" s="206" t="s">
        <v>310</v>
      </c>
      <c r="D263" s="206" t="s">
        <v>132</v>
      </c>
      <c r="E263" s="207" t="s">
        <v>325</v>
      </c>
      <c r="F263" s="208" t="s">
        <v>326</v>
      </c>
      <c r="G263" s="209" t="s">
        <v>135</v>
      </c>
      <c r="H263" s="210">
        <v>22.216999999999999</v>
      </c>
      <c r="I263" s="211"/>
      <c r="J263" s="212">
        <f>ROUND(I263*H263,2)</f>
        <v>0</v>
      </c>
      <c r="K263" s="208" t="s">
        <v>136</v>
      </c>
      <c r="L263" s="46"/>
      <c r="M263" s="213" t="s">
        <v>19</v>
      </c>
      <c r="N263" s="214" t="s">
        <v>42</v>
      </c>
      <c r="O263" s="86"/>
      <c r="P263" s="215">
        <f>O263*H263</f>
        <v>0</v>
      </c>
      <c r="Q263" s="215">
        <v>0.012590000000000001</v>
      </c>
      <c r="R263" s="215">
        <f>Q263*H263</f>
        <v>0.27971203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256</v>
      </c>
      <c r="AT263" s="217" t="s">
        <v>132</v>
      </c>
      <c r="AU263" s="217" t="s">
        <v>81</v>
      </c>
      <c r="AY263" s="19" t="s">
        <v>129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79</v>
      </c>
      <c r="BK263" s="218">
        <f>ROUND(I263*H263,2)</f>
        <v>0</v>
      </c>
      <c r="BL263" s="19" t="s">
        <v>256</v>
      </c>
      <c r="BM263" s="217" t="s">
        <v>327</v>
      </c>
    </row>
    <row r="264" s="2" customFormat="1">
      <c r="A264" s="40"/>
      <c r="B264" s="41"/>
      <c r="C264" s="42"/>
      <c r="D264" s="219" t="s">
        <v>139</v>
      </c>
      <c r="E264" s="42"/>
      <c r="F264" s="220" t="s">
        <v>328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139</v>
      </c>
      <c r="AU264" s="19" t="s">
        <v>81</v>
      </c>
    </row>
    <row r="265" s="13" customFormat="1">
      <c r="A265" s="13"/>
      <c r="B265" s="224"/>
      <c r="C265" s="225"/>
      <c r="D265" s="226" t="s">
        <v>141</v>
      </c>
      <c r="E265" s="227" t="s">
        <v>19</v>
      </c>
      <c r="F265" s="228" t="s">
        <v>662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141</v>
      </c>
      <c r="AU265" s="234" t="s">
        <v>81</v>
      </c>
      <c r="AV265" s="13" t="s">
        <v>79</v>
      </c>
      <c r="AW265" s="13" t="s">
        <v>33</v>
      </c>
      <c r="AX265" s="13" t="s">
        <v>71</v>
      </c>
      <c r="AY265" s="234" t="s">
        <v>129</v>
      </c>
    </row>
    <row r="266" s="14" customFormat="1">
      <c r="A266" s="14"/>
      <c r="B266" s="235"/>
      <c r="C266" s="236"/>
      <c r="D266" s="226" t="s">
        <v>141</v>
      </c>
      <c r="E266" s="237" t="s">
        <v>19</v>
      </c>
      <c r="F266" s="238" t="s">
        <v>663</v>
      </c>
      <c r="G266" s="236"/>
      <c r="H266" s="239">
        <v>18.597999999999999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141</v>
      </c>
      <c r="AU266" s="245" t="s">
        <v>81</v>
      </c>
      <c r="AV266" s="14" t="s">
        <v>81</v>
      </c>
      <c r="AW266" s="14" t="s">
        <v>33</v>
      </c>
      <c r="AX266" s="14" t="s">
        <v>71</v>
      </c>
      <c r="AY266" s="245" t="s">
        <v>129</v>
      </c>
    </row>
    <row r="267" s="14" customFormat="1">
      <c r="A267" s="14"/>
      <c r="B267" s="235"/>
      <c r="C267" s="236"/>
      <c r="D267" s="226" t="s">
        <v>141</v>
      </c>
      <c r="E267" s="237" t="s">
        <v>19</v>
      </c>
      <c r="F267" s="238" t="s">
        <v>664</v>
      </c>
      <c r="G267" s="236"/>
      <c r="H267" s="239">
        <v>2.3530000000000002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141</v>
      </c>
      <c r="AU267" s="245" t="s">
        <v>81</v>
      </c>
      <c r="AV267" s="14" t="s">
        <v>81</v>
      </c>
      <c r="AW267" s="14" t="s">
        <v>33</v>
      </c>
      <c r="AX267" s="14" t="s">
        <v>71</v>
      </c>
      <c r="AY267" s="245" t="s">
        <v>129</v>
      </c>
    </row>
    <row r="268" s="14" customFormat="1">
      <c r="A268" s="14"/>
      <c r="B268" s="235"/>
      <c r="C268" s="236"/>
      <c r="D268" s="226" t="s">
        <v>141</v>
      </c>
      <c r="E268" s="237" t="s">
        <v>19</v>
      </c>
      <c r="F268" s="238" t="s">
        <v>486</v>
      </c>
      <c r="G268" s="236"/>
      <c r="H268" s="239">
        <v>0.90000000000000002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141</v>
      </c>
      <c r="AU268" s="245" t="s">
        <v>81</v>
      </c>
      <c r="AV268" s="14" t="s">
        <v>81</v>
      </c>
      <c r="AW268" s="14" t="s">
        <v>33</v>
      </c>
      <c r="AX268" s="14" t="s">
        <v>71</v>
      </c>
      <c r="AY268" s="245" t="s">
        <v>129</v>
      </c>
    </row>
    <row r="269" s="14" customFormat="1">
      <c r="A269" s="14"/>
      <c r="B269" s="235"/>
      <c r="C269" s="236"/>
      <c r="D269" s="226" t="s">
        <v>141</v>
      </c>
      <c r="E269" s="237" t="s">
        <v>19</v>
      </c>
      <c r="F269" s="238" t="s">
        <v>244</v>
      </c>
      <c r="G269" s="236"/>
      <c r="H269" s="239">
        <v>0.20999999999999999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141</v>
      </c>
      <c r="AU269" s="245" t="s">
        <v>81</v>
      </c>
      <c r="AV269" s="14" t="s">
        <v>81</v>
      </c>
      <c r="AW269" s="14" t="s">
        <v>33</v>
      </c>
      <c r="AX269" s="14" t="s">
        <v>71</v>
      </c>
      <c r="AY269" s="245" t="s">
        <v>129</v>
      </c>
    </row>
    <row r="270" s="14" customFormat="1">
      <c r="A270" s="14"/>
      <c r="B270" s="235"/>
      <c r="C270" s="236"/>
      <c r="D270" s="226" t="s">
        <v>141</v>
      </c>
      <c r="E270" s="237" t="s">
        <v>19</v>
      </c>
      <c r="F270" s="238" t="s">
        <v>665</v>
      </c>
      <c r="G270" s="236"/>
      <c r="H270" s="239">
        <v>0.156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141</v>
      </c>
      <c r="AU270" s="245" t="s">
        <v>81</v>
      </c>
      <c r="AV270" s="14" t="s">
        <v>81</v>
      </c>
      <c r="AW270" s="14" t="s">
        <v>33</v>
      </c>
      <c r="AX270" s="14" t="s">
        <v>71</v>
      </c>
      <c r="AY270" s="245" t="s">
        <v>129</v>
      </c>
    </row>
    <row r="271" s="15" customFormat="1">
      <c r="A271" s="15"/>
      <c r="B271" s="246"/>
      <c r="C271" s="247"/>
      <c r="D271" s="226" t="s">
        <v>141</v>
      </c>
      <c r="E271" s="248" t="s">
        <v>19</v>
      </c>
      <c r="F271" s="249" t="s">
        <v>144</v>
      </c>
      <c r="G271" s="247"/>
      <c r="H271" s="250">
        <v>22.216999999999999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141</v>
      </c>
      <c r="AU271" s="256" t="s">
        <v>81</v>
      </c>
      <c r="AV271" s="15" t="s">
        <v>137</v>
      </c>
      <c r="AW271" s="15" t="s">
        <v>33</v>
      </c>
      <c r="AX271" s="15" t="s">
        <v>79</v>
      </c>
      <c r="AY271" s="256" t="s">
        <v>129</v>
      </c>
    </row>
    <row r="272" s="2" customFormat="1" ht="24.15" customHeight="1">
      <c r="A272" s="40"/>
      <c r="B272" s="41"/>
      <c r="C272" s="206" t="s">
        <v>318</v>
      </c>
      <c r="D272" s="206" t="s">
        <v>132</v>
      </c>
      <c r="E272" s="207" t="s">
        <v>335</v>
      </c>
      <c r="F272" s="208" t="s">
        <v>336</v>
      </c>
      <c r="G272" s="209" t="s">
        <v>135</v>
      </c>
      <c r="H272" s="210">
        <v>5.0999999999999996</v>
      </c>
      <c r="I272" s="211"/>
      <c r="J272" s="212">
        <f>ROUND(I272*H272,2)</f>
        <v>0</v>
      </c>
      <c r="K272" s="208" t="s">
        <v>136</v>
      </c>
      <c r="L272" s="46"/>
      <c r="M272" s="213" t="s">
        <v>19</v>
      </c>
      <c r="N272" s="214" t="s">
        <v>42</v>
      </c>
      <c r="O272" s="86"/>
      <c r="P272" s="215">
        <f>O272*H272</f>
        <v>0</v>
      </c>
      <c r="Q272" s="215">
        <v>0.0118</v>
      </c>
      <c r="R272" s="215">
        <f>Q272*H272</f>
        <v>0.060179999999999997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256</v>
      </c>
      <c r="AT272" s="217" t="s">
        <v>132</v>
      </c>
      <c r="AU272" s="217" t="s">
        <v>81</v>
      </c>
      <c r="AY272" s="19" t="s">
        <v>129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79</v>
      </c>
      <c r="BK272" s="218">
        <f>ROUND(I272*H272,2)</f>
        <v>0</v>
      </c>
      <c r="BL272" s="19" t="s">
        <v>256</v>
      </c>
      <c r="BM272" s="217" t="s">
        <v>337</v>
      </c>
    </row>
    <row r="273" s="2" customFormat="1">
      <c r="A273" s="40"/>
      <c r="B273" s="41"/>
      <c r="C273" s="42"/>
      <c r="D273" s="219" t="s">
        <v>139</v>
      </c>
      <c r="E273" s="42"/>
      <c r="F273" s="220" t="s">
        <v>338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139</v>
      </c>
      <c r="AU273" s="19" t="s">
        <v>81</v>
      </c>
    </row>
    <row r="274" s="13" customFormat="1">
      <c r="A274" s="13"/>
      <c r="B274" s="224"/>
      <c r="C274" s="225"/>
      <c r="D274" s="226" t="s">
        <v>141</v>
      </c>
      <c r="E274" s="227" t="s">
        <v>19</v>
      </c>
      <c r="F274" s="228" t="s">
        <v>662</v>
      </c>
      <c r="G274" s="225"/>
      <c r="H274" s="227" t="s">
        <v>19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141</v>
      </c>
      <c r="AU274" s="234" t="s">
        <v>81</v>
      </c>
      <c r="AV274" s="13" t="s">
        <v>79</v>
      </c>
      <c r="AW274" s="13" t="s">
        <v>33</v>
      </c>
      <c r="AX274" s="13" t="s">
        <v>71</v>
      </c>
      <c r="AY274" s="234" t="s">
        <v>129</v>
      </c>
    </row>
    <row r="275" s="14" customFormat="1">
      <c r="A275" s="14"/>
      <c r="B275" s="235"/>
      <c r="C275" s="236"/>
      <c r="D275" s="226" t="s">
        <v>141</v>
      </c>
      <c r="E275" s="237" t="s">
        <v>19</v>
      </c>
      <c r="F275" s="238" t="s">
        <v>666</v>
      </c>
      <c r="G275" s="236"/>
      <c r="H275" s="239">
        <v>5.0999999999999996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141</v>
      </c>
      <c r="AU275" s="245" t="s">
        <v>81</v>
      </c>
      <c r="AV275" s="14" t="s">
        <v>81</v>
      </c>
      <c r="AW275" s="14" t="s">
        <v>33</v>
      </c>
      <c r="AX275" s="14" t="s">
        <v>71</v>
      </c>
      <c r="AY275" s="245" t="s">
        <v>129</v>
      </c>
    </row>
    <row r="276" s="15" customFormat="1">
      <c r="A276" s="15"/>
      <c r="B276" s="246"/>
      <c r="C276" s="247"/>
      <c r="D276" s="226" t="s">
        <v>141</v>
      </c>
      <c r="E276" s="248" t="s">
        <v>19</v>
      </c>
      <c r="F276" s="249" t="s">
        <v>144</v>
      </c>
      <c r="G276" s="247"/>
      <c r="H276" s="250">
        <v>5.0999999999999996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141</v>
      </c>
      <c r="AU276" s="256" t="s">
        <v>81</v>
      </c>
      <c r="AV276" s="15" t="s">
        <v>137</v>
      </c>
      <c r="AW276" s="15" t="s">
        <v>33</v>
      </c>
      <c r="AX276" s="15" t="s">
        <v>79</v>
      </c>
      <c r="AY276" s="256" t="s">
        <v>129</v>
      </c>
    </row>
    <row r="277" s="2" customFormat="1" ht="24.15" customHeight="1">
      <c r="A277" s="40"/>
      <c r="B277" s="41"/>
      <c r="C277" s="206" t="s">
        <v>324</v>
      </c>
      <c r="D277" s="206" t="s">
        <v>132</v>
      </c>
      <c r="E277" s="207" t="s">
        <v>342</v>
      </c>
      <c r="F277" s="208" t="s">
        <v>343</v>
      </c>
      <c r="G277" s="209" t="s">
        <v>135</v>
      </c>
      <c r="H277" s="210">
        <v>28.167000000000002</v>
      </c>
      <c r="I277" s="211"/>
      <c r="J277" s="212">
        <f>ROUND(I277*H277,2)</f>
        <v>0</v>
      </c>
      <c r="K277" s="208" t="s">
        <v>136</v>
      </c>
      <c r="L277" s="46"/>
      <c r="M277" s="213" t="s">
        <v>19</v>
      </c>
      <c r="N277" s="214" t="s">
        <v>42</v>
      </c>
      <c r="O277" s="86"/>
      <c r="P277" s="215">
        <f>O277*H277</f>
        <v>0</v>
      </c>
      <c r="Q277" s="215">
        <v>0.00010000000000000001</v>
      </c>
      <c r="R277" s="215">
        <f>Q277*H277</f>
        <v>0.0028167000000000001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256</v>
      </c>
      <c r="AT277" s="217" t="s">
        <v>132</v>
      </c>
      <c r="AU277" s="217" t="s">
        <v>81</v>
      </c>
      <c r="AY277" s="19" t="s">
        <v>129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79</v>
      </c>
      <c r="BK277" s="218">
        <f>ROUND(I277*H277,2)</f>
        <v>0</v>
      </c>
      <c r="BL277" s="19" t="s">
        <v>256</v>
      </c>
      <c r="BM277" s="217" t="s">
        <v>344</v>
      </c>
    </row>
    <row r="278" s="2" customFormat="1">
      <c r="A278" s="40"/>
      <c r="B278" s="41"/>
      <c r="C278" s="42"/>
      <c r="D278" s="219" t="s">
        <v>139</v>
      </c>
      <c r="E278" s="42"/>
      <c r="F278" s="220" t="s">
        <v>345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139</v>
      </c>
      <c r="AU278" s="19" t="s">
        <v>81</v>
      </c>
    </row>
    <row r="279" s="13" customFormat="1">
      <c r="A279" s="13"/>
      <c r="B279" s="224"/>
      <c r="C279" s="225"/>
      <c r="D279" s="226" t="s">
        <v>141</v>
      </c>
      <c r="E279" s="227" t="s">
        <v>19</v>
      </c>
      <c r="F279" s="228" t="s">
        <v>662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141</v>
      </c>
      <c r="AU279" s="234" t="s">
        <v>81</v>
      </c>
      <c r="AV279" s="13" t="s">
        <v>79</v>
      </c>
      <c r="AW279" s="13" t="s">
        <v>33</v>
      </c>
      <c r="AX279" s="13" t="s">
        <v>71</v>
      </c>
      <c r="AY279" s="234" t="s">
        <v>129</v>
      </c>
    </row>
    <row r="280" s="14" customFormat="1">
      <c r="A280" s="14"/>
      <c r="B280" s="235"/>
      <c r="C280" s="236"/>
      <c r="D280" s="226" t="s">
        <v>141</v>
      </c>
      <c r="E280" s="237" t="s">
        <v>19</v>
      </c>
      <c r="F280" s="238" t="s">
        <v>663</v>
      </c>
      <c r="G280" s="236"/>
      <c r="H280" s="239">
        <v>18.597999999999999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141</v>
      </c>
      <c r="AU280" s="245" t="s">
        <v>81</v>
      </c>
      <c r="AV280" s="14" t="s">
        <v>81</v>
      </c>
      <c r="AW280" s="14" t="s">
        <v>33</v>
      </c>
      <c r="AX280" s="14" t="s">
        <v>71</v>
      </c>
      <c r="AY280" s="245" t="s">
        <v>129</v>
      </c>
    </row>
    <row r="281" s="14" customFormat="1">
      <c r="A281" s="14"/>
      <c r="B281" s="235"/>
      <c r="C281" s="236"/>
      <c r="D281" s="226" t="s">
        <v>141</v>
      </c>
      <c r="E281" s="237" t="s">
        <v>19</v>
      </c>
      <c r="F281" s="238" t="s">
        <v>664</v>
      </c>
      <c r="G281" s="236"/>
      <c r="H281" s="239">
        <v>2.3530000000000002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141</v>
      </c>
      <c r="AU281" s="245" t="s">
        <v>81</v>
      </c>
      <c r="AV281" s="14" t="s">
        <v>81</v>
      </c>
      <c r="AW281" s="14" t="s">
        <v>33</v>
      </c>
      <c r="AX281" s="14" t="s">
        <v>71</v>
      </c>
      <c r="AY281" s="245" t="s">
        <v>129</v>
      </c>
    </row>
    <row r="282" s="14" customFormat="1">
      <c r="A282" s="14"/>
      <c r="B282" s="235"/>
      <c r="C282" s="236"/>
      <c r="D282" s="226" t="s">
        <v>141</v>
      </c>
      <c r="E282" s="237" t="s">
        <v>19</v>
      </c>
      <c r="F282" s="238" t="s">
        <v>486</v>
      </c>
      <c r="G282" s="236"/>
      <c r="H282" s="239">
        <v>0.90000000000000002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141</v>
      </c>
      <c r="AU282" s="245" t="s">
        <v>81</v>
      </c>
      <c r="AV282" s="14" t="s">
        <v>81</v>
      </c>
      <c r="AW282" s="14" t="s">
        <v>33</v>
      </c>
      <c r="AX282" s="14" t="s">
        <v>71</v>
      </c>
      <c r="AY282" s="245" t="s">
        <v>129</v>
      </c>
    </row>
    <row r="283" s="14" customFormat="1">
      <c r="A283" s="14"/>
      <c r="B283" s="235"/>
      <c r="C283" s="236"/>
      <c r="D283" s="226" t="s">
        <v>141</v>
      </c>
      <c r="E283" s="237" t="s">
        <v>19</v>
      </c>
      <c r="F283" s="238" t="s">
        <v>244</v>
      </c>
      <c r="G283" s="236"/>
      <c r="H283" s="239">
        <v>0.20999999999999999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141</v>
      </c>
      <c r="AU283" s="245" t="s">
        <v>81</v>
      </c>
      <c r="AV283" s="14" t="s">
        <v>81</v>
      </c>
      <c r="AW283" s="14" t="s">
        <v>33</v>
      </c>
      <c r="AX283" s="14" t="s">
        <v>71</v>
      </c>
      <c r="AY283" s="245" t="s">
        <v>129</v>
      </c>
    </row>
    <row r="284" s="14" customFormat="1">
      <c r="A284" s="14"/>
      <c r="B284" s="235"/>
      <c r="C284" s="236"/>
      <c r="D284" s="226" t="s">
        <v>141</v>
      </c>
      <c r="E284" s="237" t="s">
        <v>19</v>
      </c>
      <c r="F284" s="238" t="s">
        <v>665</v>
      </c>
      <c r="G284" s="236"/>
      <c r="H284" s="239">
        <v>0.156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141</v>
      </c>
      <c r="AU284" s="245" t="s">
        <v>81</v>
      </c>
      <c r="AV284" s="14" t="s">
        <v>81</v>
      </c>
      <c r="AW284" s="14" t="s">
        <v>33</v>
      </c>
      <c r="AX284" s="14" t="s">
        <v>71</v>
      </c>
      <c r="AY284" s="245" t="s">
        <v>129</v>
      </c>
    </row>
    <row r="285" s="14" customFormat="1">
      <c r="A285" s="14"/>
      <c r="B285" s="235"/>
      <c r="C285" s="236"/>
      <c r="D285" s="226" t="s">
        <v>141</v>
      </c>
      <c r="E285" s="237" t="s">
        <v>19</v>
      </c>
      <c r="F285" s="238" t="s">
        <v>666</v>
      </c>
      <c r="G285" s="236"/>
      <c r="H285" s="239">
        <v>5.0999999999999996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141</v>
      </c>
      <c r="AU285" s="245" t="s">
        <v>81</v>
      </c>
      <c r="AV285" s="14" t="s">
        <v>81</v>
      </c>
      <c r="AW285" s="14" t="s">
        <v>33</v>
      </c>
      <c r="AX285" s="14" t="s">
        <v>71</v>
      </c>
      <c r="AY285" s="245" t="s">
        <v>129</v>
      </c>
    </row>
    <row r="286" s="14" customFormat="1">
      <c r="A286" s="14"/>
      <c r="B286" s="235"/>
      <c r="C286" s="236"/>
      <c r="D286" s="226" t="s">
        <v>141</v>
      </c>
      <c r="E286" s="237" t="s">
        <v>19</v>
      </c>
      <c r="F286" s="238" t="s">
        <v>667</v>
      </c>
      <c r="G286" s="236"/>
      <c r="H286" s="239">
        <v>0.84999999999999998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141</v>
      </c>
      <c r="AU286" s="245" t="s">
        <v>81</v>
      </c>
      <c r="AV286" s="14" t="s">
        <v>81</v>
      </c>
      <c r="AW286" s="14" t="s">
        <v>33</v>
      </c>
      <c r="AX286" s="14" t="s">
        <v>71</v>
      </c>
      <c r="AY286" s="245" t="s">
        <v>129</v>
      </c>
    </row>
    <row r="287" s="15" customFormat="1">
      <c r="A287" s="15"/>
      <c r="B287" s="246"/>
      <c r="C287" s="247"/>
      <c r="D287" s="226" t="s">
        <v>141</v>
      </c>
      <c r="E287" s="248" t="s">
        <v>19</v>
      </c>
      <c r="F287" s="249" t="s">
        <v>144</v>
      </c>
      <c r="G287" s="247"/>
      <c r="H287" s="250">
        <v>28.167000000000002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141</v>
      </c>
      <c r="AU287" s="256" t="s">
        <v>81</v>
      </c>
      <c r="AV287" s="15" t="s">
        <v>137</v>
      </c>
      <c r="AW287" s="15" t="s">
        <v>33</v>
      </c>
      <c r="AX287" s="15" t="s">
        <v>79</v>
      </c>
      <c r="AY287" s="256" t="s">
        <v>129</v>
      </c>
    </row>
    <row r="288" s="2" customFormat="1" ht="24.15" customHeight="1">
      <c r="A288" s="40"/>
      <c r="B288" s="41"/>
      <c r="C288" s="206" t="s">
        <v>334</v>
      </c>
      <c r="D288" s="206" t="s">
        <v>132</v>
      </c>
      <c r="E288" s="207" t="s">
        <v>349</v>
      </c>
      <c r="F288" s="208" t="s">
        <v>350</v>
      </c>
      <c r="G288" s="209" t="s">
        <v>313</v>
      </c>
      <c r="H288" s="210">
        <v>3.3999999999999999</v>
      </c>
      <c r="I288" s="211"/>
      <c r="J288" s="212">
        <f>ROUND(I288*H288,2)</f>
        <v>0</v>
      </c>
      <c r="K288" s="208" t="s">
        <v>136</v>
      </c>
      <c r="L288" s="46"/>
      <c r="M288" s="213" t="s">
        <v>19</v>
      </c>
      <c r="N288" s="214" t="s">
        <v>42</v>
      </c>
      <c r="O288" s="86"/>
      <c r="P288" s="215">
        <f>O288*H288</f>
        <v>0</v>
      </c>
      <c r="Q288" s="215">
        <v>0.0043800000000000002</v>
      </c>
      <c r="R288" s="215">
        <f>Q288*H288</f>
        <v>0.014892000000000001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256</v>
      </c>
      <c r="AT288" s="217" t="s">
        <v>132</v>
      </c>
      <c r="AU288" s="217" t="s">
        <v>81</v>
      </c>
      <c r="AY288" s="19" t="s">
        <v>129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79</v>
      </c>
      <c r="BK288" s="218">
        <f>ROUND(I288*H288,2)</f>
        <v>0</v>
      </c>
      <c r="BL288" s="19" t="s">
        <v>256</v>
      </c>
      <c r="BM288" s="217" t="s">
        <v>351</v>
      </c>
    </row>
    <row r="289" s="2" customFormat="1">
      <c r="A289" s="40"/>
      <c r="B289" s="41"/>
      <c r="C289" s="42"/>
      <c r="D289" s="219" t="s">
        <v>139</v>
      </c>
      <c r="E289" s="42"/>
      <c r="F289" s="220" t="s">
        <v>352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139</v>
      </c>
      <c r="AU289" s="19" t="s">
        <v>81</v>
      </c>
    </row>
    <row r="290" s="13" customFormat="1">
      <c r="A290" s="13"/>
      <c r="B290" s="224"/>
      <c r="C290" s="225"/>
      <c r="D290" s="226" t="s">
        <v>141</v>
      </c>
      <c r="E290" s="227" t="s">
        <v>19</v>
      </c>
      <c r="F290" s="228" t="s">
        <v>662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141</v>
      </c>
      <c r="AU290" s="234" t="s">
        <v>81</v>
      </c>
      <c r="AV290" s="13" t="s">
        <v>79</v>
      </c>
      <c r="AW290" s="13" t="s">
        <v>33</v>
      </c>
      <c r="AX290" s="13" t="s">
        <v>71</v>
      </c>
      <c r="AY290" s="234" t="s">
        <v>129</v>
      </c>
    </row>
    <row r="291" s="14" customFormat="1">
      <c r="A291" s="14"/>
      <c r="B291" s="235"/>
      <c r="C291" s="236"/>
      <c r="D291" s="226" t="s">
        <v>141</v>
      </c>
      <c r="E291" s="237" t="s">
        <v>19</v>
      </c>
      <c r="F291" s="238" t="s">
        <v>668</v>
      </c>
      <c r="G291" s="236"/>
      <c r="H291" s="239">
        <v>3.3999999999999999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141</v>
      </c>
      <c r="AU291" s="245" t="s">
        <v>81</v>
      </c>
      <c r="AV291" s="14" t="s">
        <v>81</v>
      </c>
      <c r="AW291" s="14" t="s">
        <v>33</v>
      </c>
      <c r="AX291" s="14" t="s">
        <v>71</v>
      </c>
      <c r="AY291" s="245" t="s">
        <v>129</v>
      </c>
    </row>
    <row r="292" s="15" customFormat="1">
      <c r="A292" s="15"/>
      <c r="B292" s="246"/>
      <c r="C292" s="247"/>
      <c r="D292" s="226" t="s">
        <v>141</v>
      </c>
      <c r="E292" s="248" t="s">
        <v>19</v>
      </c>
      <c r="F292" s="249" t="s">
        <v>144</v>
      </c>
      <c r="G292" s="247"/>
      <c r="H292" s="250">
        <v>3.3999999999999999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141</v>
      </c>
      <c r="AU292" s="256" t="s">
        <v>81</v>
      </c>
      <c r="AV292" s="15" t="s">
        <v>137</v>
      </c>
      <c r="AW292" s="15" t="s">
        <v>33</v>
      </c>
      <c r="AX292" s="15" t="s">
        <v>79</v>
      </c>
      <c r="AY292" s="256" t="s">
        <v>129</v>
      </c>
    </row>
    <row r="293" s="2" customFormat="1" ht="21.75" customHeight="1">
      <c r="A293" s="40"/>
      <c r="B293" s="41"/>
      <c r="C293" s="206" t="s">
        <v>341</v>
      </c>
      <c r="D293" s="206" t="s">
        <v>132</v>
      </c>
      <c r="E293" s="207" t="s">
        <v>355</v>
      </c>
      <c r="F293" s="208" t="s">
        <v>356</v>
      </c>
      <c r="G293" s="209" t="s">
        <v>135</v>
      </c>
      <c r="H293" s="210">
        <v>28.167000000000002</v>
      </c>
      <c r="I293" s="211"/>
      <c r="J293" s="212">
        <f>ROUND(I293*H293,2)</f>
        <v>0</v>
      </c>
      <c r="K293" s="208" t="s">
        <v>136</v>
      </c>
      <c r="L293" s="46"/>
      <c r="M293" s="213" t="s">
        <v>19</v>
      </c>
      <c r="N293" s="214" t="s">
        <v>42</v>
      </c>
      <c r="O293" s="86"/>
      <c r="P293" s="215">
        <f>O293*H293</f>
        <v>0</v>
      </c>
      <c r="Q293" s="215">
        <v>0.00069999999999999999</v>
      </c>
      <c r="R293" s="215">
        <f>Q293*H293</f>
        <v>0.019716900000000002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256</v>
      </c>
      <c r="AT293" s="217" t="s">
        <v>132</v>
      </c>
      <c r="AU293" s="217" t="s">
        <v>81</v>
      </c>
      <c r="AY293" s="19" t="s">
        <v>129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79</v>
      </c>
      <c r="BK293" s="218">
        <f>ROUND(I293*H293,2)</f>
        <v>0</v>
      </c>
      <c r="BL293" s="19" t="s">
        <v>256</v>
      </c>
      <c r="BM293" s="217" t="s">
        <v>357</v>
      </c>
    </row>
    <row r="294" s="2" customFormat="1">
      <c r="A294" s="40"/>
      <c r="B294" s="41"/>
      <c r="C294" s="42"/>
      <c r="D294" s="219" t="s">
        <v>139</v>
      </c>
      <c r="E294" s="42"/>
      <c r="F294" s="220" t="s">
        <v>358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139</v>
      </c>
      <c r="AU294" s="19" t="s">
        <v>81</v>
      </c>
    </row>
    <row r="295" s="13" customFormat="1">
      <c r="A295" s="13"/>
      <c r="B295" s="224"/>
      <c r="C295" s="225"/>
      <c r="D295" s="226" t="s">
        <v>141</v>
      </c>
      <c r="E295" s="227" t="s">
        <v>19</v>
      </c>
      <c r="F295" s="228" t="s">
        <v>662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141</v>
      </c>
      <c r="AU295" s="234" t="s">
        <v>81</v>
      </c>
      <c r="AV295" s="13" t="s">
        <v>79</v>
      </c>
      <c r="AW295" s="13" t="s">
        <v>33</v>
      </c>
      <c r="AX295" s="13" t="s">
        <v>71</v>
      </c>
      <c r="AY295" s="234" t="s">
        <v>129</v>
      </c>
    </row>
    <row r="296" s="14" customFormat="1">
      <c r="A296" s="14"/>
      <c r="B296" s="235"/>
      <c r="C296" s="236"/>
      <c r="D296" s="226" t="s">
        <v>141</v>
      </c>
      <c r="E296" s="237" t="s">
        <v>19</v>
      </c>
      <c r="F296" s="238" t="s">
        <v>663</v>
      </c>
      <c r="G296" s="236"/>
      <c r="H296" s="239">
        <v>18.597999999999999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141</v>
      </c>
      <c r="AU296" s="245" t="s">
        <v>81</v>
      </c>
      <c r="AV296" s="14" t="s">
        <v>81</v>
      </c>
      <c r="AW296" s="14" t="s">
        <v>33</v>
      </c>
      <c r="AX296" s="14" t="s">
        <v>71</v>
      </c>
      <c r="AY296" s="245" t="s">
        <v>129</v>
      </c>
    </row>
    <row r="297" s="14" customFormat="1">
      <c r="A297" s="14"/>
      <c r="B297" s="235"/>
      <c r="C297" s="236"/>
      <c r="D297" s="226" t="s">
        <v>141</v>
      </c>
      <c r="E297" s="237" t="s">
        <v>19</v>
      </c>
      <c r="F297" s="238" t="s">
        <v>664</v>
      </c>
      <c r="G297" s="236"/>
      <c r="H297" s="239">
        <v>2.3530000000000002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141</v>
      </c>
      <c r="AU297" s="245" t="s">
        <v>81</v>
      </c>
      <c r="AV297" s="14" t="s">
        <v>81</v>
      </c>
      <c r="AW297" s="14" t="s">
        <v>33</v>
      </c>
      <c r="AX297" s="14" t="s">
        <v>71</v>
      </c>
      <c r="AY297" s="245" t="s">
        <v>129</v>
      </c>
    </row>
    <row r="298" s="14" customFormat="1">
      <c r="A298" s="14"/>
      <c r="B298" s="235"/>
      <c r="C298" s="236"/>
      <c r="D298" s="226" t="s">
        <v>141</v>
      </c>
      <c r="E298" s="237" t="s">
        <v>19</v>
      </c>
      <c r="F298" s="238" t="s">
        <v>486</v>
      </c>
      <c r="G298" s="236"/>
      <c r="H298" s="239">
        <v>0.90000000000000002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141</v>
      </c>
      <c r="AU298" s="245" t="s">
        <v>81</v>
      </c>
      <c r="AV298" s="14" t="s">
        <v>81</v>
      </c>
      <c r="AW298" s="14" t="s">
        <v>33</v>
      </c>
      <c r="AX298" s="14" t="s">
        <v>71</v>
      </c>
      <c r="AY298" s="245" t="s">
        <v>129</v>
      </c>
    </row>
    <row r="299" s="14" customFormat="1">
      <c r="A299" s="14"/>
      <c r="B299" s="235"/>
      <c r="C299" s="236"/>
      <c r="D299" s="226" t="s">
        <v>141</v>
      </c>
      <c r="E299" s="237" t="s">
        <v>19</v>
      </c>
      <c r="F299" s="238" t="s">
        <v>244</v>
      </c>
      <c r="G299" s="236"/>
      <c r="H299" s="239">
        <v>0.20999999999999999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141</v>
      </c>
      <c r="AU299" s="245" t="s">
        <v>81</v>
      </c>
      <c r="AV299" s="14" t="s">
        <v>81</v>
      </c>
      <c r="AW299" s="14" t="s">
        <v>33</v>
      </c>
      <c r="AX299" s="14" t="s">
        <v>71</v>
      </c>
      <c r="AY299" s="245" t="s">
        <v>129</v>
      </c>
    </row>
    <row r="300" s="14" customFormat="1">
      <c r="A300" s="14"/>
      <c r="B300" s="235"/>
      <c r="C300" s="236"/>
      <c r="D300" s="226" t="s">
        <v>141</v>
      </c>
      <c r="E300" s="237" t="s">
        <v>19</v>
      </c>
      <c r="F300" s="238" t="s">
        <v>665</v>
      </c>
      <c r="G300" s="236"/>
      <c r="H300" s="239">
        <v>0.156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141</v>
      </c>
      <c r="AU300" s="245" t="s">
        <v>81</v>
      </c>
      <c r="AV300" s="14" t="s">
        <v>81</v>
      </c>
      <c r="AW300" s="14" t="s">
        <v>33</v>
      </c>
      <c r="AX300" s="14" t="s">
        <v>71</v>
      </c>
      <c r="AY300" s="245" t="s">
        <v>129</v>
      </c>
    </row>
    <row r="301" s="14" customFormat="1">
      <c r="A301" s="14"/>
      <c r="B301" s="235"/>
      <c r="C301" s="236"/>
      <c r="D301" s="226" t="s">
        <v>141</v>
      </c>
      <c r="E301" s="237" t="s">
        <v>19</v>
      </c>
      <c r="F301" s="238" t="s">
        <v>666</v>
      </c>
      <c r="G301" s="236"/>
      <c r="H301" s="239">
        <v>5.0999999999999996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141</v>
      </c>
      <c r="AU301" s="245" t="s">
        <v>81</v>
      </c>
      <c r="AV301" s="14" t="s">
        <v>81</v>
      </c>
      <c r="AW301" s="14" t="s">
        <v>33</v>
      </c>
      <c r="AX301" s="14" t="s">
        <v>71</v>
      </c>
      <c r="AY301" s="245" t="s">
        <v>129</v>
      </c>
    </row>
    <row r="302" s="14" customFormat="1">
      <c r="A302" s="14"/>
      <c r="B302" s="235"/>
      <c r="C302" s="236"/>
      <c r="D302" s="226" t="s">
        <v>141</v>
      </c>
      <c r="E302" s="237" t="s">
        <v>19</v>
      </c>
      <c r="F302" s="238" t="s">
        <v>667</v>
      </c>
      <c r="G302" s="236"/>
      <c r="H302" s="239">
        <v>0.84999999999999998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141</v>
      </c>
      <c r="AU302" s="245" t="s">
        <v>81</v>
      </c>
      <c r="AV302" s="14" t="s">
        <v>81</v>
      </c>
      <c r="AW302" s="14" t="s">
        <v>33</v>
      </c>
      <c r="AX302" s="14" t="s">
        <v>71</v>
      </c>
      <c r="AY302" s="245" t="s">
        <v>129</v>
      </c>
    </row>
    <row r="303" s="15" customFormat="1">
      <c r="A303" s="15"/>
      <c r="B303" s="246"/>
      <c r="C303" s="247"/>
      <c r="D303" s="226" t="s">
        <v>141</v>
      </c>
      <c r="E303" s="248" t="s">
        <v>19</v>
      </c>
      <c r="F303" s="249" t="s">
        <v>144</v>
      </c>
      <c r="G303" s="247"/>
      <c r="H303" s="250">
        <v>28.167000000000002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141</v>
      </c>
      <c r="AU303" s="256" t="s">
        <v>81</v>
      </c>
      <c r="AV303" s="15" t="s">
        <v>137</v>
      </c>
      <c r="AW303" s="15" t="s">
        <v>33</v>
      </c>
      <c r="AX303" s="15" t="s">
        <v>79</v>
      </c>
      <c r="AY303" s="256" t="s">
        <v>129</v>
      </c>
    </row>
    <row r="304" s="2" customFormat="1" ht="24.15" customHeight="1">
      <c r="A304" s="40"/>
      <c r="B304" s="41"/>
      <c r="C304" s="206" t="s">
        <v>348</v>
      </c>
      <c r="D304" s="206" t="s">
        <v>132</v>
      </c>
      <c r="E304" s="207" t="s">
        <v>360</v>
      </c>
      <c r="F304" s="208" t="s">
        <v>361</v>
      </c>
      <c r="G304" s="209" t="s">
        <v>135</v>
      </c>
      <c r="H304" s="210">
        <v>1.0800000000000001</v>
      </c>
      <c r="I304" s="211"/>
      <c r="J304" s="212">
        <f>ROUND(I304*H304,2)</f>
        <v>0</v>
      </c>
      <c r="K304" s="208" t="s">
        <v>136</v>
      </c>
      <c r="L304" s="46"/>
      <c r="M304" s="213" t="s">
        <v>19</v>
      </c>
      <c r="N304" s="214" t="s">
        <v>42</v>
      </c>
      <c r="O304" s="86"/>
      <c r="P304" s="215">
        <f>O304*H304</f>
        <v>0</v>
      </c>
      <c r="Q304" s="215">
        <v>0.016140000000000002</v>
      </c>
      <c r="R304" s="215">
        <f>Q304*H304</f>
        <v>0.017431200000000004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256</v>
      </c>
      <c r="AT304" s="217" t="s">
        <v>132</v>
      </c>
      <c r="AU304" s="217" t="s">
        <v>81</v>
      </c>
      <c r="AY304" s="19" t="s">
        <v>129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79</v>
      </c>
      <c r="BK304" s="218">
        <f>ROUND(I304*H304,2)</f>
        <v>0</v>
      </c>
      <c r="BL304" s="19" t="s">
        <v>256</v>
      </c>
      <c r="BM304" s="217" t="s">
        <v>669</v>
      </c>
    </row>
    <row r="305" s="2" customFormat="1">
      <c r="A305" s="40"/>
      <c r="B305" s="41"/>
      <c r="C305" s="42"/>
      <c r="D305" s="219" t="s">
        <v>139</v>
      </c>
      <c r="E305" s="42"/>
      <c r="F305" s="220" t="s">
        <v>363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139</v>
      </c>
      <c r="AU305" s="19" t="s">
        <v>81</v>
      </c>
    </row>
    <row r="306" s="13" customFormat="1">
      <c r="A306" s="13"/>
      <c r="B306" s="224"/>
      <c r="C306" s="225"/>
      <c r="D306" s="226" t="s">
        <v>141</v>
      </c>
      <c r="E306" s="227" t="s">
        <v>19</v>
      </c>
      <c r="F306" s="228" t="s">
        <v>670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141</v>
      </c>
      <c r="AU306" s="234" t="s">
        <v>81</v>
      </c>
      <c r="AV306" s="13" t="s">
        <v>79</v>
      </c>
      <c r="AW306" s="13" t="s">
        <v>33</v>
      </c>
      <c r="AX306" s="13" t="s">
        <v>71</v>
      </c>
      <c r="AY306" s="234" t="s">
        <v>129</v>
      </c>
    </row>
    <row r="307" s="14" customFormat="1">
      <c r="A307" s="14"/>
      <c r="B307" s="235"/>
      <c r="C307" s="236"/>
      <c r="D307" s="226" t="s">
        <v>141</v>
      </c>
      <c r="E307" s="237" t="s">
        <v>19</v>
      </c>
      <c r="F307" s="238" t="s">
        <v>365</v>
      </c>
      <c r="G307" s="236"/>
      <c r="H307" s="239">
        <v>1.0800000000000001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141</v>
      </c>
      <c r="AU307" s="245" t="s">
        <v>81</v>
      </c>
      <c r="AV307" s="14" t="s">
        <v>81</v>
      </c>
      <c r="AW307" s="14" t="s">
        <v>33</v>
      </c>
      <c r="AX307" s="14" t="s">
        <v>71</v>
      </c>
      <c r="AY307" s="245" t="s">
        <v>129</v>
      </c>
    </row>
    <row r="308" s="15" customFormat="1">
      <c r="A308" s="15"/>
      <c r="B308" s="246"/>
      <c r="C308" s="247"/>
      <c r="D308" s="226" t="s">
        <v>141</v>
      </c>
      <c r="E308" s="248" t="s">
        <v>19</v>
      </c>
      <c r="F308" s="249" t="s">
        <v>144</v>
      </c>
      <c r="G308" s="247"/>
      <c r="H308" s="250">
        <v>1.0800000000000001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141</v>
      </c>
      <c r="AU308" s="256" t="s">
        <v>81</v>
      </c>
      <c r="AV308" s="15" t="s">
        <v>137</v>
      </c>
      <c r="AW308" s="15" t="s">
        <v>33</v>
      </c>
      <c r="AX308" s="15" t="s">
        <v>79</v>
      </c>
      <c r="AY308" s="256" t="s">
        <v>129</v>
      </c>
    </row>
    <row r="309" s="2" customFormat="1" ht="24.15" customHeight="1">
      <c r="A309" s="40"/>
      <c r="B309" s="41"/>
      <c r="C309" s="206" t="s">
        <v>354</v>
      </c>
      <c r="D309" s="206" t="s">
        <v>132</v>
      </c>
      <c r="E309" s="207" t="s">
        <v>366</v>
      </c>
      <c r="F309" s="208" t="s">
        <v>367</v>
      </c>
      <c r="G309" s="209" t="s">
        <v>368</v>
      </c>
      <c r="H309" s="267"/>
      <c r="I309" s="211"/>
      <c r="J309" s="212">
        <f>ROUND(I309*H309,2)</f>
        <v>0</v>
      </c>
      <c r="K309" s="208" t="s">
        <v>136</v>
      </c>
      <c r="L309" s="46"/>
      <c r="M309" s="213" t="s">
        <v>19</v>
      </c>
      <c r="N309" s="214" t="s">
        <v>42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256</v>
      </c>
      <c r="AT309" s="217" t="s">
        <v>132</v>
      </c>
      <c r="AU309" s="217" t="s">
        <v>81</v>
      </c>
      <c r="AY309" s="19" t="s">
        <v>129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79</v>
      </c>
      <c r="BK309" s="218">
        <f>ROUND(I309*H309,2)</f>
        <v>0</v>
      </c>
      <c r="BL309" s="19" t="s">
        <v>256</v>
      </c>
      <c r="BM309" s="217" t="s">
        <v>369</v>
      </c>
    </row>
    <row r="310" s="2" customFormat="1">
      <c r="A310" s="40"/>
      <c r="B310" s="41"/>
      <c r="C310" s="42"/>
      <c r="D310" s="219" t="s">
        <v>139</v>
      </c>
      <c r="E310" s="42"/>
      <c r="F310" s="220" t="s">
        <v>370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139</v>
      </c>
      <c r="AU310" s="19" t="s">
        <v>81</v>
      </c>
    </row>
    <row r="311" s="12" customFormat="1" ht="22.8" customHeight="1">
      <c r="A311" s="12"/>
      <c r="B311" s="190"/>
      <c r="C311" s="191"/>
      <c r="D311" s="192" t="s">
        <v>70</v>
      </c>
      <c r="E311" s="204" t="s">
        <v>371</v>
      </c>
      <c r="F311" s="204" t="s">
        <v>372</v>
      </c>
      <c r="G311" s="191"/>
      <c r="H311" s="191"/>
      <c r="I311" s="194"/>
      <c r="J311" s="205">
        <f>BK311</f>
        <v>0</v>
      </c>
      <c r="K311" s="191"/>
      <c r="L311" s="196"/>
      <c r="M311" s="197"/>
      <c r="N311" s="198"/>
      <c r="O311" s="198"/>
      <c r="P311" s="199">
        <f>SUM(P312:P390)</f>
        <v>0</v>
      </c>
      <c r="Q311" s="198"/>
      <c r="R311" s="199">
        <f>SUM(R312:R390)</f>
        <v>0.10754000000000001</v>
      </c>
      <c r="S311" s="198"/>
      <c r="T311" s="200">
        <f>SUM(T312:T390)</f>
        <v>0.61236524999999997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81</v>
      </c>
      <c r="AT311" s="202" t="s">
        <v>70</v>
      </c>
      <c r="AU311" s="202" t="s">
        <v>79</v>
      </c>
      <c r="AY311" s="201" t="s">
        <v>129</v>
      </c>
      <c r="BK311" s="203">
        <f>SUM(BK312:BK390)</f>
        <v>0</v>
      </c>
    </row>
    <row r="312" s="2" customFormat="1" ht="16.5" customHeight="1">
      <c r="A312" s="40"/>
      <c r="B312" s="41"/>
      <c r="C312" s="206" t="s">
        <v>359</v>
      </c>
      <c r="D312" s="206" t="s">
        <v>132</v>
      </c>
      <c r="E312" s="207" t="s">
        <v>374</v>
      </c>
      <c r="F312" s="208" t="s">
        <v>375</v>
      </c>
      <c r="G312" s="209" t="s">
        <v>135</v>
      </c>
      <c r="H312" s="210">
        <v>9.3889999999999993</v>
      </c>
      <c r="I312" s="211"/>
      <c r="J312" s="212">
        <f>ROUND(I312*H312,2)</f>
        <v>0</v>
      </c>
      <c r="K312" s="208" t="s">
        <v>136</v>
      </c>
      <c r="L312" s="46"/>
      <c r="M312" s="213" t="s">
        <v>19</v>
      </c>
      <c r="N312" s="214" t="s">
        <v>42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0.024649999999999998</v>
      </c>
      <c r="T312" s="216">
        <f>S312*H312</f>
        <v>0.23143884999999997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256</v>
      </c>
      <c r="AT312" s="217" t="s">
        <v>132</v>
      </c>
      <c r="AU312" s="217" t="s">
        <v>81</v>
      </c>
      <c r="AY312" s="19" t="s">
        <v>129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79</v>
      </c>
      <c r="BK312" s="218">
        <f>ROUND(I312*H312,2)</f>
        <v>0</v>
      </c>
      <c r="BL312" s="19" t="s">
        <v>256</v>
      </c>
      <c r="BM312" s="217" t="s">
        <v>376</v>
      </c>
    </row>
    <row r="313" s="2" customFormat="1">
      <c r="A313" s="40"/>
      <c r="B313" s="41"/>
      <c r="C313" s="42"/>
      <c r="D313" s="219" t="s">
        <v>139</v>
      </c>
      <c r="E313" s="42"/>
      <c r="F313" s="220" t="s">
        <v>377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139</v>
      </c>
      <c r="AU313" s="19" t="s">
        <v>81</v>
      </c>
    </row>
    <row r="314" s="13" customFormat="1">
      <c r="A314" s="13"/>
      <c r="B314" s="224"/>
      <c r="C314" s="225"/>
      <c r="D314" s="226" t="s">
        <v>141</v>
      </c>
      <c r="E314" s="227" t="s">
        <v>19</v>
      </c>
      <c r="F314" s="228" t="s">
        <v>655</v>
      </c>
      <c r="G314" s="225"/>
      <c r="H314" s="227" t="s">
        <v>19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141</v>
      </c>
      <c r="AU314" s="234" t="s">
        <v>81</v>
      </c>
      <c r="AV314" s="13" t="s">
        <v>79</v>
      </c>
      <c r="AW314" s="13" t="s">
        <v>33</v>
      </c>
      <c r="AX314" s="13" t="s">
        <v>71</v>
      </c>
      <c r="AY314" s="234" t="s">
        <v>129</v>
      </c>
    </row>
    <row r="315" s="14" customFormat="1">
      <c r="A315" s="14"/>
      <c r="B315" s="235"/>
      <c r="C315" s="236"/>
      <c r="D315" s="226" t="s">
        <v>141</v>
      </c>
      <c r="E315" s="237" t="s">
        <v>19</v>
      </c>
      <c r="F315" s="238" t="s">
        <v>378</v>
      </c>
      <c r="G315" s="236"/>
      <c r="H315" s="239">
        <v>9.3889999999999993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141</v>
      </c>
      <c r="AU315" s="245" t="s">
        <v>81</v>
      </c>
      <c r="AV315" s="14" t="s">
        <v>81</v>
      </c>
      <c r="AW315" s="14" t="s">
        <v>33</v>
      </c>
      <c r="AX315" s="14" t="s">
        <v>71</v>
      </c>
      <c r="AY315" s="245" t="s">
        <v>129</v>
      </c>
    </row>
    <row r="316" s="15" customFormat="1">
      <c r="A316" s="15"/>
      <c r="B316" s="246"/>
      <c r="C316" s="247"/>
      <c r="D316" s="226" t="s">
        <v>141</v>
      </c>
      <c r="E316" s="248" t="s">
        <v>19</v>
      </c>
      <c r="F316" s="249" t="s">
        <v>144</v>
      </c>
      <c r="G316" s="247"/>
      <c r="H316" s="250">
        <v>9.3889999999999993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141</v>
      </c>
      <c r="AU316" s="256" t="s">
        <v>81</v>
      </c>
      <c r="AV316" s="15" t="s">
        <v>137</v>
      </c>
      <c r="AW316" s="15" t="s">
        <v>33</v>
      </c>
      <c r="AX316" s="15" t="s">
        <v>79</v>
      </c>
      <c r="AY316" s="256" t="s">
        <v>129</v>
      </c>
    </row>
    <row r="317" s="2" customFormat="1" ht="16.5" customHeight="1">
      <c r="A317" s="40"/>
      <c r="B317" s="41"/>
      <c r="C317" s="206" t="s">
        <v>322</v>
      </c>
      <c r="D317" s="206" t="s">
        <v>132</v>
      </c>
      <c r="E317" s="207" t="s">
        <v>380</v>
      </c>
      <c r="F317" s="208" t="s">
        <v>381</v>
      </c>
      <c r="G317" s="209" t="s">
        <v>135</v>
      </c>
      <c r="H317" s="210">
        <v>6.4960000000000004</v>
      </c>
      <c r="I317" s="211"/>
      <c r="J317" s="212">
        <f>ROUND(I317*H317,2)</f>
        <v>0</v>
      </c>
      <c r="K317" s="208" t="s">
        <v>136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0.024649999999999998</v>
      </c>
      <c r="T317" s="216">
        <f>S317*H317</f>
        <v>0.1601264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256</v>
      </c>
      <c r="AT317" s="217" t="s">
        <v>132</v>
      </c>
      <c r="AU317" s="217" t="s">
        <v>81</v>
      </c>
      <c r="AY317" s="19" t="s">
        <v>129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256</v>
      </c>
      <c r="BM317" s="217" t="s">
        <v>382</v>
      </c>
    </row>
    <row r="318" s="2" customFormat="1">
      <c r="A318" s="40"/>
      <c r="B318" s="41"/>
      <c r="C318" s="42"/>
      <c r="D318" s="219" t="s">
        <v>139</v>
      </c>
      <c r="E318" s="42"/>
      <c r="F318" s="220" t="s">
        <v>383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139</v>
      </c>
      <c r="AU318" s="19" t="s">
        <v>81</v>
      </c>
    </row>
    <row r="319" s="13" customFormat="1">
      <c r="A319" s="13"/>
      <c r="B319" s="224"/>
      <c r="C319" s="225"/>
      <c r="D319" s="226" t="s">
        <v>141</v>
      </c>
      <c r="E319" s="227" t="s">
        <v>19</v>
      </c>
      <c r="F319" s="228" t="s">
        <v>655</v>
      </c>
      <c r="G319" s="225"/>
      <c r="H319" s="227" t="s">
        <v>19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141</v>
      </c>
      <c r="AU319" s="234" t="s">
        <v>81</v>
      </c>
      <c r="AV319" s="13" t="s">
        <v>79</v>
      </c>
      <c r="AW319" s="13" t="s">
        <v>33</v>
      </c>
      <c r="AX319" s="13" t="s">
        <v>71</v>
      </c>
      <c r="AY319" s="234" t="s">
        <v>129</v>
      </c>
    </row>
    <row r="320" s="14" customFormat="1">
      <c r="A320" s="14"/>
      <c r="B320" s="235"/>
      <c r="C320" s="236"/>
      <c r="D320" s="226" t="s">
        <v>141</v>
      </c>
      <c r="E320" s="237" t="s">
        <v>19</v>
      </c>
      <c r="F320" s="238" t="s">
        <v>384</v>
      </c>
      <c r="G320" s="236"/>
      <c r="H320" s="239">
        <v>6.4960000000000004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141</v>
      </c>
      <c r="AU320" s="245" t="s">
        <v>81</v>
      </c>
      <c r="AV320" s="14" t="s">
        <v>81</v>
      </c>
      <c r="AW320" s="14" t="s">
        <v>33</v>
      </c>
      <c r="AX320" s="14" t="s">
        <v>71</v>
      </c>
      <c r="AY320" s="245" t="s">
        <v>129</v>
      </c>
    </row>
    <row r="321" s="15" customFormat="1">
      <c r="A321" s="15"/>
      <c r="B321" s="246"/>
      <c r="C321" s="247"/>
      <c r="D321" s="226" t="s">
        <v>141</v>
      </c>
      <c r="E321" s="248" t="s">
        <v>19</v>
      </c>
      <c r="F321" s="249" t="s">
        <v>144</v>
      </c>
      <c r="G321" s="247"/>
      <c r="H321" s="250">
        <v>6.4960000000000004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141</v>
      </c>
      <c r="AU321" s="256" t="s">
        <v>81</v>
      </c>
      <c r="AV321" s="15" t="s">
        <v>137</v>
      </c>
      <c r="AW321" s="15" t="s">
        <v>33</v>
      </c>
      <c r="AX321" s="15" t="s">
        <v>79</v>
      </c>
      <c r="AY321" s="256" t="s">
        <v>129</v>
      </c>
    </row>
    <row r="322" s="2" customFormat="1" ht="24.15" customHeight="1">
      <c r="A322" s="40"/>
      <c r="B322" s="41"/>
      <c r="C322" s="206" t="s">
        <v>373</v>
      </c>
      <c r="D322" s="206" t="s">
        <v>132</v>
      </c>
      <c r="E322" s="207" t="s">
        <v>386</v>
      </c>
      <c r="F322" s="208" t="s">
        <v>387</v>
      </c>
      <c r="G322" s="209" t="s">
        <v>388</v>
      </c>
      <c r="H322" s="210">
        <v>2</v>
      </c>
      <c r="I322" s="211"/>
      <c r="J322" s="212">
        <f>ROUND(I322*H322,2)</f>
        <v>0</v>
      </c>
      <c r="K322" s="208" t="s">
        <v>136</v>
      </c>
      <c r="L322" s="46"/>
      <c r="M322" s="213" t="s">
        <v>19</v>
      </c>
      <c r="N322" s="214" t="s">
        <v>42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256</v>
      </c>
      <c r="AT322" s="217" t="s">
        <v>132</v>
      </c>
      <c r="AU322" s="217" t="s">
        <v>81</v>
      </c>
      <c r="AY322" s="19" t="s">
        <v>129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79</v>
      </c>
      <c r="BK322" s="218">
        <f>ROUND(I322*H322,2)</f>
        <v>0</v>
      </c>
      <c r="BL322" s="19" t="s">
        <v>256</v>
      </c>
      <c r="BM322" s="217" t="s">
        <v>389</v>
      </c>
    </row>
    <row r="323" s="2" customFormat="1">
      <c r="A323" s="40"/>
      <c r="B323" s="41"/>
      <c r="C323" s="42"/>
      <c r="D323" s="219" t="s">
        <v>139</v>
      </c>
      <c r="E323" s="42"/>
      <c r="F323" s="220" t="s">
        <v>390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139</v>
      </c>
      <c r="AU323" s="19" t="s">
        <v>81</v>
      </c>
    </row>
    <row r="324" s="13" customFormat="1">
      <c r="A324" s="13"/>
      <c r="B324" s="224"/>
      <c r="C324" s="225"/>
      <c r="D324" s="226" t="s">
        <v>141</v>
      </c>
      <c r="E324" s="227" t="s">
        <v>19</v>
      </c>
      <c r="F324" s="228" t="s">
        <v>650</v>
      </c>
      <c r="G324" s="225"/>
      <c r="H324" s="227" t="s">
        <v>19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141</v>
      </c>
      <c r="AU324" s="234" t="s">
        <v>81</v>
      </c>
      <c r="AV324" s="13" t="s">
        <v>79</v>
      </c>
      <c r="AW324" s="13" t="s">
        <v>33</v>
      </c>
      <c r="AX324" s="13" t="s">
        <v>71</v>
      </c>
      <c r="AY324" s="234" t="s">
        <v>129</v>
      </c>
    </row>
    <row r="325" s="13" customFormat="1">
      <c r="A325" s="13"/>
      <c r="B325" s="224"/>
      <c r="C325" s="225"/>
      <c r="D325" s="226" t="s">
        <v>141</v>
      </c>
      <c r="E325" s="227" t="s">
        <v>19</v>
      </c>
      <c r="F325" s="228" t="s">
        <v>391</v>
      </c>
      <c r="G325" s="225"/>
      <c r="H325" s="227" t="s">
        <v>19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141</v>
      </c>
      <c r="AU325" s="234" t="s">
        <v>81</v>
      </c>
      <c r="AV325" s="13" t="s">
        <v>79</v>
      </c>
      <c r="AW325" s="13" t="s">
        <v>33</v>
      </c>
      <c r="AX325" s="13" t="s">
        <v>71</v>
      </c>
      <c r="AY325" s="234" t="s">
        <v>129</v>
      </c>
    </row>
    <row r="326" s="14" customFormat="1">
      <c r="A326" s="14"/>
      <c r="B326" s="235"/>
      <c r="C326" s="236"/>
      <c r="D326" s="226" t="s">
        <v>141</v>
      </c>
      <c r="E326" s="237" t="s">
        <v>19</v>
      </c>
      <c r="F326" s="238" t="s">
        <v>392</v>
      </c>
      <c r="G326" s="236"/>
      <c r="H326" s="239">
        <v>2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141</v>
      </c>
      <c r="AU326" s="245" t="s">
        <v>81</v>
      </c>
      <c r="AV326" s="14" t="s">
        <v>81</v>
      </c>
      <c r="AW326" s="14" t="s">
        <v>33</v>
      </c>
      <c r="AX326" s="14" t="s">
        <v>71</v>
      </c>
      <c r="AY326" s="245" t="s">
        <v>129</v>
      </c>
    </row>
    <row r="327" s="15" customFormat="1">
      <c r="A327" s="15"/>
      <c r="B327" s="246"/>
      <c r="C327" s="247"/>
      <c r="D327" s="226" t="s">
        <v>141</v>
      </c>
      <c r="E327" s="248" t="s">
        <v>19</v>
      </c>
      <c r="F327" s="249" t="s">
        <v>144</v>
      </c>
      <c r="G327" s="247"/>
      <c r="H327" s="250">
        <v>2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141</v>
      </c>
      <c r="AU327" s="256" t="s">
        <v>81</v>
      </c>
      <c r="AV327" s="15" t="s">
        <v>137</v>
      </c>
      <c r="AW327" s="15" t="s">
        <v>33</v>
      </c>
      <c r="AX327" s="15" t="s">
        <v>79</v>
      </c>
      <c r="AY327" s="256" t="s">
        <v>129</v>
      </c>
    </row>
    <row r="328" s="2" customFormat="1" ht="24.15" customHeight="1">
      <c r="A328" s="40"/>
      <c r="B328" s="41"/>
      <c r="C328" s="257" t="s">
        <v>379</v>
      </c>
      <c r="D328" s="257" t="s">
        <v>319</v>
      </c>
      <c r="E328" s="258" t="s">
        <v>394</v>
      </c>
      <c r="F328" s="259" t="s">
        <v>395</v>
      </c>
      <c r="G328" s="260" t="s">
        <v>388</v>
      </c>
      <c r="H328" s="261">
        <v>2</v>
      </c>
      <c r="I328" s="262"/>
      <c r="J328" s="263">
        <f>ROUND(I328*H328,2)</f>
        <v>0</v>
      </c>
      <c r="K328" s="259" t="s">
        <v>136</v>
      </c>
      <c r="L328" s="264"/>
      <c r="M328" s="265" t="s">
        <v>19</v>
      </c>
      <c r="N328" s="266" t="s">
        <v>42</v>
      </c>
      <c r="O328" s="86"/>
      <c r="P328" s="215">
        <f>O328*H328</f>
        <v>0</v>
      </c>
      <c r="Q328" s="215">
        <v>0.025999999999999999</v>
      </c>
      <c r="R328" s="215">
        <f>Q328*H328</f>
        <v>0.051999999999999998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322</v>
      </c>
      <c r="AT328" s="217" t="s">
        <v>319</v>
      </c>
      <c r="AU328" s="217" t="s">
        <v>81</v>
      </c>
      <c r="AY328" s="19" t="s">
        <v>129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79</v>
      </c>
      <c r="BK328" s="218">
        <f>ROUND(I328*H328,2)</f>
        <v>0</v>
      </c>
      <c r="BL328" s="19" t="s">
        <v>256</v>
      </c>
      <c r="BM328" s="217" t="s">
        <v>396</v>
      </c>
    </row>
    <row r="329" s="13" customFormat="1">
      <c r="A329" s="13"/>
      <c r="B329" s="224"/>
      <c r="C329" s="225"/>
      <c r="D329" s="226" t="s">
        <v>141</v>
      </c>
      <c r="E329" s="227" t="s">
        <v>19</v>
      </c>
      <c r="F329" s="228" t="s">
        <v>650</v>
      </c>
      <c r="G329" s="225"/>
      <c r="H329" s="227" t="s">
        <v>19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141</v>
      </c>
      <c r="AU329" s="234" t="s">
        <v>81</v>
      </c>
      <c r="AV329" s="13" t="s">
        <v>79</v>
      </c>
      <c r="AW329" s="13" t="s">
        <v>33</v>
      </c>
      <c r="AX329" s="13" t="s">
        <v>71</v>
      </c>
      <c r="AY329" s="234" t="s">
        <v>129</v>
      </c>
    </row>
    <row r="330" s="13" customFormat="1">
      <c r="A330" s="13"/>
      <c r="B330" s="224"/>
      <c r="C330" s="225"/>
      <c r="D330" s="226" t="s">
        <v>141</v>
      </c>
      <c r="E330" s="227" t="s">
        <v>19</v>
      </c>
      <c r="F330" s="228" t="s">
        <v>391</v>
      </c>
      <c r="G330" s="225"/>
      <c r="H330" s="227" t="s">
        <v>19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141</v>
      </c>
      <c r="AU330" s="234" t="s">
        <v>81</v>
      </c>
      <c r="AV330" s="13" t="s">
        <v>79</v>
      </c>
      <c r="AW330" s="13" t="s">
        <v>33</v>
      </c>
      <c r="AX330" s="13" t="s">
        <v>71</v>
      </c>
      <c r="AY330" s="234" t="s">
        <v>129</v>
      </c>
    </row>
    <row r="331" s="14" customFormat="1">
      <c r="A331" s="14"/>
      <c r="B331" s="235"/>
      <c r="C331" s="236"/>
      <c r="D331" s="226" t="s">
        <v>141</v>
      </c>
      <c r="E331" s="237" t="s">
        <v>19</v>
      </c>
      <c r="F331" s="238" t="s">
        <v>392</v>
      </c>
      <c r="G331" s="236"/>
      <c r="H331" s="239">
        <v>2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141</v>
      </c>
      <c r="AU331" s="245" t="s">
        <v>81</v>
      </c>
      <c r="AV331" s="14" t="s">
        <v>81</v>
      </c>
      <c r="AW331" s="14" t="s">
        <v>33</v>
      </c>
      <c r="AX331" s="14" t="s">
        <v>71</v>
      </c>
      <c r="AY331" s="245" t="s">
        <v>129</v>
      </c>
    </row>
    <row r="332" s="15" customFormat="1">
      <c r="A332" s="15"/>
      <c r="B332" s="246"/>
      <c r="C332" s="247"/>
      <c r="D332" s="226" t="s">
        <v>141</v>
      </c>
      <c r="E332" s="248" t="s">
        <v>19</v>
      </c>
      <c r="F332" s="249" t="s">
        <v>144</v>
      </c>
      <c r="G332" s="247"/>
      <c r="H332" s="250">
        <v>2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141</v>
      </c>
      <c r="AU332" s="256" t="s">
        <v>81</v>
      </c>
      <c r="AV332" s="15" t="s">
        <v>137</v>
      </c>
      <c r="AW332" s="15" t="s">
        <v>33</v>
      </c>
      <c r="AX332" s="15" t="s">
        <v>79</v>
      </c>
      <c r="AY332" s="256" t="s">
        <v>129</v>
      </c>
    </row>
    <row r="333" s="2" customFormat="1" ht="16.5" customHeight="1">
      <c r="A333" s="40"/>
      <c r="B333" s="41"/>
      <c r="C333" s="206" t="s">
        <v>385</v>
      </c>
      <c r="D333" s="206" t="s">
        <v>132</v>
      </c>
      <c r="E333" s="207" t="s">
        <v>398</v>
      </c>
      <c r="F333" s="208" t="s">
        <v>399</v>
      </c>
      <c r="G333" s="209" t="s">
        <v>388</v>
      </c>
      <c r="H333" s="210">
        <v>2</v>
      </c>
      <c r="I333" s="211"/>
      <c r="J333" s="212">
        <f>ROUND(I333*H333,2)</f>
        <v>0</v>
      </c>
      <c r="K333" s="208" t="s">
        <v>136</v>
      </c>
      <c r="L333" s="46"/>
      <c r="M333" s="213" t="s">
        <v>19</v>
      </c>
      <c r="N333" s="214" t="s">
        <v>42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256</v>
      </c>
      <c r="AT333" s="217" t="s">
        <v>132</v>
      </c>
      <c r="AU333" s="217" t="s">
        <v>81</v>
      </c>
      <c r="AY333" s="19" t="s">
        <v>129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79</v>
      </c>
      <c r="BK333" s="218">
        <f>ROUND(I333*H333,2)</f>
        <v>0</v>
      </c>
      <c r="BL333" s="19" t="s">
        <v>256</v>
      </c>
      <c r="BM333" s="217" t="s">
        <v>400</v>
      </c>
    </row>
    <row r="334" s="2" customFormat="1">
      <c r="A334" s="40"/>
      <c r="B334" s="41"/>
      <c r="C334" s="42"/>
      <c r="D334" s="219" t="s">
        <v>139</v>
      </c>
      <c r="E334" s="42"/>
      <c r="F334" s="220" t="s">
        <v>401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139</v>
      </c>
      <c r="AU334" s="19" t="s">
        <v>81</v>
      </c>
    </row>
    <row r="335" s="13" customFormat="1">
      <c r="A335" s="13"/>
      <c r="B335" s="224"/>
      <c r="C335" s="225"/>
      <c r="D335" s="226" t="s">
        <v>141</v>
      </c>
      <c r="E335" s="227" t="s">
        <v>19</v>
      </c>
      <c r="F335" s="228" t="s">
        <v>650</v>
      </c>
      <c r="G335" s="225"/>
      <c r="H335" s="227" t="s">
        <v>19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141</v>
      </c>
      <c r="AU335" s="234" t="s">
        <v>81</v>
      </c>
      <c r="AV335" s="13" t="s">
        <v>79</v>
      </c>
      <c r="AW335" s="13" t="s">
        <v>33</v>
      </c>
      <c r="AX335" s="13" t="s">
        <v>71</v>
      </c>
      <c r="AY335" s="234" t="s">
        <v>129</v>
      </c>
    </row>
    <row r="336" s="13" customFormat="1">
      <c r="A336" s="13"/>
      <c r="B336" s="224"/>
      <c r="C336" s="225"/>
      <c r="D336" s="226" t="s">
        <v>141</v>
      </c>
      <c r="E336" s="227" t="s">
        <v>19</v>
      </c>
      <c r="F336" s="228" t="s">
        <v>391</v>
      </c>
      <c r="G336" s="225"/>
      <c r="H336" s="227" t="s">
        <v>19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141</v>
      </c>
      <c r="AU336" s="234" t="s">
        <v>81</v>
      </c>
      <c r="AV336" s="13" t="s">
        <v>79</v>
      </c>
      <c r="AW336" s="13" t="s">
        <v>33</v>
      </c>
      <c r="AX336" s="13" t="s">
        <v>71</v>
      </c>
      <c r="AY336" s="234" t="s">
        <v>129</v>
      </c>
    </row>
    <row r="337" s="14" customFormat="1">
      <c r="A337" s="14"/>
      <c r="B337" s="235"/>
      <c r="C337" s="236"/>
      <c r="D337" s="226" t="s">
        <v>141</v>
      </c>
      <c r="E337" s="237" t="s">
        <v>19</v>
      </c>
      <c r="F337" s="238" t="s">
        <v>392</v>
      </c>
      <c r="G337" s="236"/>
      <c r="H337" s="239">
        <v>2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141</v>
      </c>
      <c r="AU337" s="245" t="s">
        <v>81</v>
      </c>
      <c r="AV337" s="14" t="s">
        <v>81</v>
      </c>
      <c r="AW337" s="14" t="s">
        <v>33</v>
      </c>
      <c r="AX337" s="14" t="s">
        <v>71</v>
      </c>
      <c r="AY337" s="245" t="s">
        <v>129</v>
      </c>
    </row>
    <row r="338" s="15" customFormat="1">
      <c r="A338" s="15"/>
      <c r="B338" s="246"/>
      <c r="C338" s="247"/>
      <c r="D338" s="226" t="s">
        <v>141</v>
      </c>
      <c r="E338" s="248" t="s">
        <v>19</v>
      </c>
      <c r="F338" s="249" t="s">
        <v>144</v>
      </c>
      <c r="G338" s="247"/>
      <c r="H338" s="250">
        <v>2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141</v>
      </c>
      <c r="AU338" s="256" t="s">
        <v>81</v>
      </c>
      <c r="AV338" s="15" t="s">
        <v>137</v>
      </c>
      <c r="AW338" s="15" t="s">
        <v>33</v>
      </c>
      <c r="AX338" s="15" t="s">
        <v>79</v>
      </c>
      <c r="AY338" s="256" t="s">
        <v>129</v>
      </c>
    </row>
    <row r="339" s="2" customFormat="1" ht="16.5" customHeight="1">
      <c r="A339" s="40"/>
      <c r="B339" s="41"/>
      <c r="C339" s="257" t="s">
        <v>393</v>
      </c>
      <c r="D339" s="257" t="s">
        <v>319</v>
      </c>
      <c r="E339" s="258" t="s">
        <v>403</v>
      </c>
      <c r="F339" s="259" t="s">
        <v>404</v>
      </c>
      <c r="G339" s="260" t="s">
        <v>388</v>
      </c>
      <c r="H339" s="261">
        <v>2</v>
      </c>
      <c r="I339" s="262"/>
      <c r="J339" s="263">
        <f>ROUND(I339*H339,2)</f>
        <v>0</v>
      </c>
      <c r="K339" s="259" t="s">
        <v>136</v>
      </c>
      <c r="L339" s="264"/>
      <c r="M339" s="265" t="s">
        <v>19</v>
      </c>
      <c r="N339" s="266" t="s">
        <v>42</v>
      </c>
      <c r="O339" s="86"/>
      <c r="P339" s="215">
        <f>O339*H339</f>
        <v>0</v>
      </c>
      <c r="Q339" s="215">
        <v>0.00014999999999999999</v>
      </c>
      <c r="R339" s="215">
        <f>Q339*H339</f>
        <v>0.00029999999999999997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322</v>
      </c>
      <c r="AT339" s="217" t="s">
        <v>319</v>
      </c>
      <c r="AU339" s="217" t="s">
        <v>81</v>
      </c>
      <c r="AY339" s="19" t="s">
        <v>129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79</v>
      </c>
      <c r="BK339" s="218">
        <f>ROUND(I339*H339,2)</f>
        <v>0</v>
      </c>
      <c r="BL339" s="19" t="s">
        <v>256</v>
      </c>
      <c r="BM339" s="217" t="s">
        <v>405</v>
      </c>
    </row>
    <row r="340" s="13" customFormat="1">
      <c r="A340" s="13"/>
      <c r="B340" s="224"/>
      <c r="C340" s="225"/>
      <c r="D340" s="226" t="s">
        <v>141</v>
      </c>
      <c r="E340" s="227" t="s">
        <v>19</v>
      </c>
      <c r="F340" s="228" t="s">
        <v>650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141</v>
      </c>
      <c r="AU340" s="234" t="s">
        <v>81</v>
      </c>
      <c r="AV340" s="13" t="s">
        <v>79</v>
      </c>
      <c r="AW340" s="13" t="s">
        <v>33</v>
      </c>
      <c r="AX340" s="13" t="s">
        <v>71</v>
      </c>
      <c r="AY340" s="234" t="s">
        <v>129</v>
      </c>
    </row>
    <row r="341" s="13" customFormat="1">
      <c r="A341" s="13"/>
      <c r="B341" s="224"/>
      <c r="C341" s="225"/>
      <c r="D341" s="226" t="s">
        <v>141</v>
      </c>
      <c r="E341" s="227" t="s">
        <v>19</v>
      </c>
      <c r="F341" s="228" t="s">
        <v>391</v>
      </c>
      <c r="G341" s="225"/>
      <c r="H341" s="227" t="s">
        <v>19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141</v>
      </c>
      <c r="AU341" s="234" t="s">
        <v>81</v>
      </c>
      <c r="AV341" s="13" t="s">
        <v>79</v>
      </c>
      <c r="AW341" s="13" t="s">
        <v>33</v>
      </c>
      <c r="AX341" s="13" t="s">
        <v>71</v>
      </c>
      <c r="AY341" s="234" t="s">
        <v>129</v>
      </c>
    </row>
    <row r="342" s="14" customFormat="1">
      <c r="A342" s="14"/>
      <c r="B342" s="235"/>
      <c r="C342" s="236"/>
      <c r="D342" s="226" t="s">
        <v>141</v>
      </c>
      <c r="E342" s="237" t="s">
        <v>19</v>
      </c>
      <c r="F342" s="238" t="s">
        <v>392</v>
      </c>
      <c r="G342" s="236"/>
      <c r="H342" s="239">
        <v>2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141</v>
      </c>
      <c r="AU342" s="245" t="s">
        <v>81</v>
      </c>
      <c r="AV342" s="14" t="s">
        <v>81</v>
      </c>
      <c r="AW342" s="14" t="s">
        <v>33</v>
      </c>
      <c r="AX342" s="14" t="s">
        <v>71</v>
      </c>
      <c r="AY342" s="245" t="s">
        <v>129</v>
      </c>
    </row>
    <row r="343" s="15" customFormat="1">
      <c r="A343" s="15"/>
      <c r="B343" s="246"/>
      <c r="C343" s="247"/>
      <c r="D343" s="226" t="s">
        <v>141</v>
      </c>
      <c r="E343" s="248" t="s">
        <v>19</v>
      </c>
      <c r="F343" s="249" t="s">
        <v>144</v>
      </c>
      <c r="G343" s="247"/>
      <c r="H343" s="250">
        <v>2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141</v>
      </c>
      <c r="AU343" s="256" t="s">
        <v>81</v>
      </c>
      <c r="AV343" s="15" t="s">
        <v>137</v>
      </c>
      <c r="AW343" s="15" t="s">
        <v>33</v>
      </c>
      <c r="AX343" s="15" t="s">
        <v>79</v>
      </c>
      <c r="AY343" s="256" t="s">
        <v>129</v>
      </c>
    </row>
    <row r="344" s="2" customFormat="1" ht="16.5" customHeight="1">
      <c r="A344" s="40"/>
      <c r="B344" s="41"/>
      <c r="C344" s="257" t="s">
        <v>397</v>
      </c>
      <c r="D344" s="257" t="s">
        <v>319</v>
      </c>
      <c r="E344" s="258" t="s">
        <v>407</v>
      </c>
      <c r="F344" s="259" t="s">
        <v>408</v>
      </c>
      <c r="G344" s="260" t="s">
        <v>388</v>
      </c>
      <c r="H344" s="261">
        <v>2</v>
      </c>
      <c r="I344" s="262"/>
      <c r="J344" s="263">
        <f>ROUND(I344*H344,2)</f>
        <v>0</v>
      </c>
      <c r="K344" s="259" t="s">
        <v>136</v>
      </c>
      <c r="L344" s="264"/>
      <c r="M344" s="265" t="s">
        <v>19</v>
      </c>
      <c r="N344" s="266" t="s">
        <v>42</v>
      </c>
      <c r="O344" s="86"/>
      <c r="P344" s="215">
        <f>O344*H344</f>
        <v>0</v>
      </c>
      <c r="Q344" s="215">
        <v>0.00014999999999999999</v>
      </c>
      <c r="R344" s="215">
        <f>Q344*H344</f>
        <v>0.00029999999999999997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322</v>
      </c>
      <c r="AT344" s="217" t="s">
        <v>319</v>
      </c>
      <c r="AU344" s="217" t="s">
        <v>81</v>
      </c>
      <c r="AY344" s="19" t="s">
        <v>129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79</v>
      </c>
      <c r="BK344" s="218">
        <f>ROUND(I344*H344,2)</f>
        <v>0</v>
      </c>
      <c r="BL344" s="19" t="s">
        <v>256</v>
      </c>
      <c r="BM344" s="217" t="s">
        <v>409</v>
      </c>
    </row>
    <row r="345" s="13" customFormat="1">
      <c r="A345" s="13"/>
      <c r="B345" s="224"/>
      <c r="C345" s="225"/>
      <c r="D345" s="226" t="s">
        <v>141</v>
      </c>
      <c r="E345" s="227" t="s">
        <v>19</v>
      </c>
      <c r="F345" s="228" t="s">
        <v>650</v>
      </c>
      <c r="G345" s="225"/>
      <c r="H345" s="227" t="s">
        <v>19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141</v>
      </c>
      <c r="AU345" s="234" t="s">
        <v>81</v>
      </c>
      <c r="AV345" s="13" t="s">
        <v>79</v>
      </c>
      <c r="AW345" s="13" t="s">
        <v>33</v>
      </c>
      <c r="AX345" s="13" t="s">
        <v>71</v>
      </c>
      <c r="AY345" s="234" t="s">
        <v>129</v>
      </c>
    </row>
    <row r="346" s="13" customFormat="1">
      <c r="A346" s="13"/>
      <c r="B346" s="224"/>
      <c r="C346" s="225"/>
      <c r="D346" s="226" t="s">
        <v>141</v>
      </c>
      <c r="E346" s="227" t="s">
        <v>19</v>
      </c>
      <c r="F346" s="228" t="s">
        <v>391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141</v>
      </c>
      <c r="AU346" s="234" t="s">
        <v>81</v>
      </c>
      <c r="AV346" s="13" t="s">
        <v>79</v>
      </c>
      <c r="AW346" s="13" t="s">
        <v>33</v>
      </c>
      <c r="AX346" s="13" t="s">
        <v>71</v>
      </c>
      <c r="AY346" s="234" t="s">
        <v>129</v>
      </c>
    </row>
    <row r="347" s="14" customFormat="1">
      <c r="A347" s="14"/>
      <c r="B347" s="235"/>
      <c r="C347" s="236"/>
      <c r="D347" s="226" t="s">
        <v>141</v>
      </c>
      <c r="E347" s="237" t="s">
        <v>19</v>
      </c>
      <c r="F347" s="238" t="s">
        <v>392</v>
      </c>
      <c r="G347" s="236"/>
      <c r="H347" s="239">
        <v>2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141</v>
      </c>
      <c r="AU347" s="245" t="s">
        <v>81</v>
      </c>
      <c r="AV347" s="14" t="s">
        <v>81</v>
      </c>
      <c r="AW347" s="14" t="s">
        <v>33</v>
      </c>
      <c r="AX347" s="14" t="s">
        <v>71</v>
      </c>
      <c r="AY347" s="245" t="s">
        <v>129</v>
      </c>
    </row>
    <row r="348" s="15" customFormat="1">
      <c r="A348" s="15"/>
      <c r="B348" s="246"/>
      <c r="C348" s="247"/>
      <c r="D348" s="226" t="s">
        <v>141</v>
      </c>
      <c r="E348" s="248" t="s">
        <v>19</v>
      </c>
      <c r="F348" s="249" t="s">
        <v>144</v>
      </c>
      <c r="G348" s="247"/>
      <c r="H348" s="250">
        <v>2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141</v>
      </c>
      <c r="AU348" s="256" t="s">
        <v>81</v>
      </c>
      <c r="AV348" s="15" t="s">
        <v>137</v>
      </c>
      <c r="AW348" s="15" t="s">
        <v>33</v>
      </c>
      <c r="AX348" s="15" t="s">
        <v>79</v>
      </c>
      <c r="AY348" s="256" t="s">
        <v>129</v>
      </c>
    </row>
    <row r="349" s="2" customFormat="1" ht="16.5" customHeight="1">
      <c r="A349" s="40"/>
      <c r="B349" s="41"/>
      <c r="C349" s="206" t="s">
        <v>402</v>
      </c>
      <c r="D349" s="206" t="s">
        <v>132</v>
      </c>
      <c r="E349" s="207" t="s">
        <v>411</v>
      </c>
      <c r="F349" s="208" t="s">
        <v>412</v>
      </c>
      <c r="G349" s="209" t="s">
        <v>388</v>
      </c>
      <c r="H349" s="210">
        <v>2</v>
      </c>
      <c r="I349" s="211"/>
      <c r="J349" s="212">
        <f>ROUND(I349*H349,2)</f>
        <v>0</v>
      </c>
      <c r="K349" s="208" t="s">
        <v>136</v>
      </c>
      <c r="L349" s="46"/>
      <c r="M349" s="213" t="s">
        <v>19</v>
      </c>
      <c r="N349" s="214" t="s">
        <v>42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256</v>
      </c>
      <c r="AT349" s="217" t="s">
        <v>132</v>
      </c>
      <c r="AU349" s="217" t="s">
        <v>81</v>
      </c>
      <c r="AY349" s="19" t="s">
        <v>129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79</v>
      </c>
      <c r="BK349" s="218">
        <f>ROUND(I349*H349,2)</f>
        <v>0</v>
      </c>
      <c r="BL349" s="19" t="s">
        <v>256</v>
      </c>
      <c r="BM349" s="217" t="s">
        <v>413</v>
      </c>
    </row>
    <row r="350" s="2" customFormat="1">
      <c r="A350" s="40"/>
      <c r="B350" s="41"/>
      <c r="C350" s="42"/>
      <c r="D350" s="219" t="s">
        <v>139</v>
      </c>
      <c r="E350" s="42"/>
      <c r="F350" s="220" t="s">
        <v>414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139</v>
      </c>
      <c r="AU350" s="19" t="s">
        <v>81</v>
      </c>
    </row>
    <row r="351" s="13" customFormat="1">
      <c r="A351" s="13"/>
      <c r="B351" s="224"/>
      <c r="C351" s="225"/>
      <c r="D351" s="226" t="s">
        <v>141</v>
      </c>
      <c r="E351" s="227" t="s">
        <v>19</v>
      </c>
      <c r="F351" s="228" t="s">
        <v>650</v>
      </c>
      <c r="G351" s="225"/>
      <c r="H351" s="227" t="s">
        <v>19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141</v>
      </c>
      <c r="AU351" s="234" t="s">
        <v>81</v>
      </c>
      <c r="AV351" s="13" t="s">
        <v>79</v>
      </c>
      <c r="AW351" s="13" t="s">
        <v>33</v>
      </c>
      <c r="AX351" s="13" t="s">
        <v>71</v>
      </c>
      <c r="AY351" s="234" t="s">
        <v>129</v>
      </c>
    </row>
    <row r="352" s="13" customFormat="1">
      <c r="A352" s="13"/>
      <c r="B352" s="224"/>
      <c r="C352" s="225"/>
      <c r="D352" s="226" t="s">
        <v>141</v>
      </c>
      <c r="E352" s="227" t="s">
        <v>19</v>
      </c>
      <c r="F352" s="228" t="s">
        <v>391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141</v>
      </c>
      <c r="AU352" s="234" t="s">
        <v>81</v>
      </c>
      <c r="AV352" s="13" t="s">
        <v>79</v>
      </c>
      <c r="AW352" s="13" t="s">
        <v>33</v>
      </c>
      <c r="AX352" s="13" t="s">
        <v>71</v>
      </c>
      <c r="AY352" s="234" t="s">
        <v>129</v>
      </c>
    </row>
    <row r="353" s="14" customFormat="1">
      <c r="A353" s="14"/>
      <c r="B353" s="235"/>
      <c r="C353" s="236"/>
      <c r="D353" s="226" t="s">
        <v>141</v>
      </c>
      <c r="E353" s="237" t="s">
        <v>19</v>
      </c>
      <c r="F353" s="238" t="s">
        <v>392</v>
      </c>
      <c r="G353" s="236"/>
      <c r="H353" s="239">
        <v>2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141</v>
      </c>
      <c r="AU353" s="245" t="s">
        <v>81</v>
      </c>
      <c r="AV353" s="14" t="s">
        <v>81</v>
      </c>
      <c r="AW353" s="14" t="s">
        <v>33</v>
      </c>
      <c r="AX353" s="14" t="s">
        <v>71</v>
      </c>
      <c r="AY353" s="245" t="s">
        <v>129</v>
      </c>
    </row>
    <row r="354" s="15" customFormat="1">
      <c r="A354" s="15"/>
      <c r="B354" s="246"/>
      <c r="C354" s="247"/>
      <c r="D354" s="226" t="s">
        <v>141</v>
      </c>
      <c r="E354" s="248" t="s">
        <v>19</v>
      </c>
      <c r="F354" s="249" t="s">
        <v>144</v>
      </c>
      <c r="G354" s="247"/>
      <c r="H354" s="250">
        <v>2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141</v>
      </c>
      <c r="AU354" s="256" t="s">
        <v>81</v>
      </c>
      <c r="AV354" s="15" t="s">
        <v>137</v>
      </c>
      <c r="AW354" s="15" t="s">
        <v>33</v>
      </c>
      <c r="AX354" s="15" t="s">
        <v>79</v>
      </c>
      <c r="AY354" s="256" t="s">
        <v>129</v>
      </c>
    </row>
    <row r="355" s="2" customFormat="1" ht="16.5" customHeight="1">
      <c r="A355" s="40"/>
      <c r="B355" s="41"/>
      <c r="C355" s="257" t="s">
        <v>406</v>
      </c>
      <c r="D355" s="257" t="s">
        <v>319</v>
      </c>
      <c r="E355" s="258" t="s">
        <v>416</v>
      </c>
      <c r="F355" s="259" t="s">
        <v>417</v>
      </c>
      <c r="G355" s="260" t="s">
        <v>388</v>
      </c>
      <c r="H355" s="261">
        <v>2</v>
      </c>
      <c r="I355" s="262"/>
      <c r="J355" s="263">
        <f>ROUND(I355*H355,2)</f>
        <v>0</v>
      </c>
      <c r="K355" s="259" t="s">
        <v>136</v>
      </c>
      <c r="L355" s="264"/>
      <c r="M355" s="265" t="s">
        <v>19</v>
      </c>
      <c r="N355" s="266" t="s">
        <v>42</v>
      </c>
      <c r="O355" s="86"/>
      <c r="P355" s="215">
        <f>O355*H355</f>
        <v>0</v>
      </c>
      <c r="Q355" s="215">
        <v>0.0022000000000000001</v>
      </c>
      <c r="R355" s="215">
        <f>Q355*H355</f>
        <v>0.0044000000000000003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322</v>
      </c>
      <c r="AT355" s="217" t="s">
        <v>319</v>
      </c>
      <c r="AU355" s="217" t="s">
        <v>81</v>
      </c>
      <c r="AY355" s="19" t="s">
        <v>129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79</v>
      </c>
      <c r="BK355" s="218">
        <f>ROUND(I355*H355,2)</f>
        <v>0</v>
      </c>
      <c r="BL355" s="19" t="s">
        <v>256</v>
      </c>
      <c r="BM355" s="217" t="s">
        <v>418</v>
      </c>
    </row>
    <row r="356" s="13" customFormat="1">
      <c r="A356" s="13"/>
      <c r="B356" s="224"/>
      <c r="C356" s="225"/>
      <c r="D356" s="226" t="s">
        <v>141</v>
      </c>
      <c r="E356" s="227" t="s">
        <v>19</v>
      </c>
      <c r="F356" s="228" t="s">
        <v>650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141</v>
      </c>
      <c r="AU356" s="234" t="s">
        <v>81</v>
      </c>
      <c r="AV356" s="13" t="s">
        <v>79</v>
      </c>
      <c r="AW356" s="13" t="s">
        <v>33</v>
      </c>
      <c r="AX356" s="13" t="s">
        <v>71</v>
      </c>
      <c r="AY356" s="234" t="s">
        <v>129</v>
      </c>
    </row>
    <row r="357" s="13" customFormat="1">
      <c r="A357" s="13"/>
      <c r="B357" s="224"/>
      <c r="C357" s="225"/>
      <c r="D357" s="226" t="s">
        <v>141</v>
      </c>
      <c r="E357" s="227" t="s">
        <v>19</v>
      </c>
      <c r="F357" s="228" t="s">
        <v>391</v>
      </c>
      <c r="G357" s="225"/>
      <c r="H357" s="227" t="s">
        <v>19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141</v>
      </c>
      <c r="AU357" s="234" t="s">
        <v>81</v>
      </c>
      <c r="AV357" s="13" t="s">
        <v>79</v>
      </c>
      <c r="AW357" s="13" t="s">
        <v>33</v>
      </c>
      <c r="AX357" s="13" t="s">
        <v>71</v>
      </c>
      <c r="AY357" s="234" t="s">
        <v>129</v>
      </c>
    </row>
    <row r="358" s="14" customFormat="1">
      <c r="A358" s="14"/>
      <c r="B358" s="235"/>
      <c r="C358" s="236"/>
      <c r="D358" s="226" t="s">
        <v>141</v>
      </c>
      <c r="E358" s="237" t="s">
        <v>19</v>
      </c>
      <c r="F358" s="238" t="s">
        <v>392</v>
      </c>
      <c r="G358" s="236"/>
      <c r="H358" s="239">
        <v>2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141</v>
      </c>
      <c r="AU358" s="245" t="s">
        <v>81</v>
      </c>
      <c r="AV358" s="14" t="s">
        <v>81</v>
      </c>
      <c r="AW358" s="14" t="s">
        <v>33</v>
      </c>
      <c r="AX358" s="14" t="s">
        <v>71</v>
      </c>
      <c r="AY358" s="245" t="s">
        <v>129</v>
      </c>
    </row>
    <row r="359" s="15" customFormat="1">
      <c r="A359" s="15"/>
      <c r="B359" s="246"/>
      <c r="C359" s="247"/>
      <c r="D359" s="226" t="s">
        <v>141</v>
      </c>
      <c r="E359" s="248" t="s">
        <v>19</v>
      </c>
      <c r="F359" s="249" t="s">
        <v>144</v>
      </c>
      <c r="G359" s="247"/>
      <c r="H359" s="250">
        <v>2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141</v>
      </c>
      <c r="AU359" s="256" t="s">
        <v>81</v>
      </c>
      <c r="AV359" s="15" t="s">
        <v>137</v>
      </c>
      <c r="AW359" s="15" t="s">
        <v>33</v>
      </c>
      <c r="AX359" s="15" t="s">
        <v>79</v>
      </c>
      <c r="AY359" s="256" t="s">
        <v>129</v>
      </c>
    </row>
    <row r="360" s="2" customFormat="1" ht="16.5" customHeight="1">
      <c r="A360" s="40"/>
      <c r="B360" s="41"/>
      <c r="C360" s="257" t="s">
        <v>410</v>
      </c>
      <c r="D360" s="257" t="s">
        <v>319</v>
      </c>
      <c r="E360" s="258" t="s">
        <v>420</v>
      </c>
      <c r="F360" s="259" t="s">
        <v>421</v>
      </c>
      <c r="G360" s="260" t="s">
        <v>388</v>
      </c>
      <c r="H360" s="261">
        <v>2</v>
      </c>
      <c r="I360" s="262"/>
      <c r="J360" s="263">
        <f>ROUND(I360*H360,2)</f>
        <v>0</v>
      </c>
      <c r="K360" s="259" t="s">
        <v>136</v>
      </c>
      <c r="L360" s="264"/>
      <c r="M360" s="265" t="s">
        <v>19</v>
      </c>
      <c r="N360" s="266" t="s">
        <v>42</v>
      </c>
      <c r="O360" s="86"/>
      <c r="P360" s="215">
        <f>O360*H360</f>
        <v>0</v>
      </c>
      <c r="Q360" s="215">
        <v>0.0022000000000000001</v>
      </c>
      <c r="R360" s="215">
        <f>Q360*H360</f>
        <v>0.0044000000000000003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322</v>
      </c>
      <c r="AT360" s="217" t="s">
        <v>319</v>
      </c>
      <c r="AU360" s="217" t="s">
        <v>81</v>
      </c>
      <c r="AY360" s="19" t="s">
        <v>129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79</v>
      </c>
      <c r="BK360" s="218">
        <f>ROUND(I360*H360,2)</f>
        <v>0</v>
      </c>
      <c r="BL360" s="19" t="s">
        <v>256</v>
      </c>
      <c r="BM360" s="217" t="s">
        <v>422</v>
      </c>
    </row>
    <row r="361" s="13" customFormat="1">
      <c r="A361" s="13"/>
      <c r="B361" s="224"/>
      <c r="C361" s="225"/>
      <c r="D361" s="226" t="s">
        <v>141</v>
      </c>
      <c r="E361" s="227" t="s">
        <v>19</v>
      </c>
      <c r="F361" s="228" t="s">
        <v>650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141</v>
      </c>
      <c r="AU361" s="234" t="s">
        <v>81</v>
      </c>
      <c r="AV361" s="13" t="s">
        <v>79</v>
      </c>
      <c r="AW361" s="13" t="s">
        <v>33</v>
      </c>
      <c r="AX361" s="13" t="s">
        <v>71</v>
      </c>
      <c r="AY361" s="234" t="s">
        <v>129</v>
      </c>
    </row>
    <row r="362" s="13" customFormat="1">
      <c r="A362" s="13"/>
      <c r="B362" s="224"/>
      <c r="C362" s="225"/>
      <c r="D362" s="226" t="s">
        <v>141</v>
      </c>
      <c r="E362" s="227" t="s">
        <v>19</v>
      </c>
      <c r="F362" s="228" t="s">
        <v>391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141</v>
      </c>
      <c r="AU362" s="234" t="s">
        <v>81</v>
      </c>
      <c r="AV362" s="13" t="s">
        <v>79</v>
      </c>
      <c r="AW362" s="13" t="s">
        <v>33</v>
      </c>
      <c r="AX362" s="13" t="s">
        <v>71</v>
      </c>
      <c r="AY362" s="234" t="s">
        <v>129</v>
      </c>
    </row>
    <row r="363" s="14" customFormat="1">
      <c r="A363" s="14"/>
      <c r="B363" s="235"/>
      <c r="C363" s="236"/>
      <c r="D363" s="226" t="s">
        <v>141</v>
      </c>
      <c r="E363" s="237" t="s">
        <v>19</v>
      </c>
      <c r="F363" s="238" t="s">
        <v>392</v>
      </c>
      <c r="G363" s="236"/>
      <c r="H363" s="239">
        <v>2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141</v>
      </c>
      <c r="AU363" s="245" t="s">
        <v>81</v>
      </c>
      <c r="AV363" s="14" t="s">
        <v>81</v>
      </c>
      <c r="AW363" s="14" t="s">
        <v>33</v>
      </c>
      <c r="AX363" s="14" t="s">
        <v>71</v>
      </c>
      <c r="AY363" s="245" t="s">
        <v>129</v>
      </c>
    </row>
    <row r="364" s="15" customFormat="1">
      <c r="A364" s="15"/>
      <c r="B364" s="246"/>
      <c r="C364" s="247"/>
      <c r="D364" s="226" t="s">
        <v>141</v>
      </c>
      <c r="E364" s="248" t="s">
        <v>19</v>
      </c>
      <c r="F364" s="249" t="s">
        <v>144</v>
      </c>
      <c r="G364" s="247"/>
      <c r="H364" s="250">
        <v>2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141</v>
      </c>
      <c r="AU364" s="256" t="s">
        <v>81</v>
      </c>
      <c r="AV364" s="15" t="s">
        <v>137</v>
      </c>
      <c r="AW364" s="15" t="s">
        <v>33</v>
      </c>
      <c r="AX364" s="15" t="s">
        <v>79</v>
      </c>
      <c r="AY364" s="256" t="s">
        <v>129</v>
      </c>
    </row>
    <row r="365" s="2" customFormat="1" ht="24.15" customHeight="1">
      <c r="A365" s="40"/>
      <c r="B365" s="41"/>
      <c r="C365" s="206" t="s">
        <v>415</v>
      </c>
      <c r="D365" s="206" t="s">
        <v>132</v>
      </c>
      <c r="E365" s="207" t="s">
        <v>424</v>
      </c>
      <c r="F365" s="208" t="s">
        <v>425</v>
      </c>
      <c r="G365" s="209" t="s">
        <v>388</v>
      </c>
      <c r="H365" s="210">
        <v>2</v>
      </c>
      <c r="I365" s="211"/>
      <c r="J365" s="212">
        <f>ROUND(I365*H365,2)</f>
        <v>0</v>
      </c>
      <c r="K365" s="208" t="s">
        <v>136</v>
      </c>
      <c r="L365" s="46"/>
      <c r="M365" s="213" t="s">
        <v>19</v>
      </c>
      <c r="N365" s="214" t="s">
        <v>42</v>
      </c>
      <c r="O365" s="86"/>
      <c r="P365" s="215">
        <f>O365*H365</f>
        <v>0</v>
      </c>
      <c r="Q365" s="215">
        <v>0.00046999999999999999</v>
      </c>
      <c r="R365" s="215">
        <f>Q365*H365</f>
        <v>0.00093999999999999997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256</v>
      </c>
      <c r="AT365" s="217" t="s">
        <v>132</v>
      </c>
      <c r="AU365" s="217" t="s">
        <v>81</v>
      </c>
      <c r="AY365" s="19" t="s">
        <v>129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79</v>
      </c>
      <c r="BK365" s="218">
        <f>ROUND(I365*H365,2)</f>
        <v>0</v>
      </c>
      <c r="BL365" s="19" t="s">
        <v>256</v>
      </c>
      <c r="BM365" s="217" t="s">
        <v>426</v>
      </c>
    </row>
    <row r="366" s="2" customFormat="1">
      <c r="A366" s="40"/>
      <c r="B366" s="41"/>
      <c r="C366" s="42"/>
      <c r="D366" s="219" t="s">
        <v>139</v>
      </c>
      <c r="E366" s="42"/>
      <c r="F366" s="220" t="s">
        <v>427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139</v>
      </c>
      <c r="AU366" s="19" t="s">
        <v>81</v>
      </c>
    </row>
    <row r="367" s="13" customFormat="1">
      <c r="A367" s="13"/>
      <c r="B367" s="224"/>
      <c r="C367" s="225"/>
      <c r="D367" s="226" t="s">
        <v>141</v>
      </c>
      <c r="E367" s="227" t="s">
        <v>19</v>
      </c>
      <c r="F367" s="228" t="s">
        <v>650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141</v>
      </c>
      <c r="AU367" s="234" t="s">
        <v>81</v>
      </c>
      <c r="AV367" s="13" t="s">
        <v>79</v>
      </c>
      <c r="AW367" s="13" t="s">
        <v>33</v>
      </c>
      <c r="AX367" s="13" t="s">
        <v>71</v>
      </c>
      <c r="AY367" s="234" t="s">
        <v>129</v>
      </c>
    </row>
    <row r="368" s="13" customFormat="1">
      <c r="A368" s="13"/>
      <c r="B368" s="224"/>
      <c r="C368" s="225"/>
      <c r="D368" s="226" t="s">
        <v>141</v>
      </c>
      <c r="E368" s="227" t="s">
        <v>19</v>
      </c>
      <c r="F368" s="228" t="s">
        <v>391</v>
      </c>
      <c r="G368" s="225"/>
      <c r="H368" s="227" t="s">
        <v>19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141</v>
      </c>
      <c r="AU368" s="234" t="s">
        <v>81</v>
      </c>
      <c r="AV368" s="13" t="s">
        <v>79</v>
      </c>
      <c r="AW368" s="13" t="s">
        <v>33</v>
      </c>
      <c r="AX368" s="13" t="s">
        <v>71</v>
      </c>
      <c r="AY368" s="234" t="s">
        <v>129</v>
      </c>
    </row>
    <row r="369" s="14" customFormat="1">
      <c r="A369" s="14"/>
      <c r="B369" s="235"/>
      <c r="C369" s="236"/>
      <c r="D369" s="226" t="s">
        <v>141</v>
      </c>
      <c r="E369" s="237" t="s">
        <v>19</v>
      </c>
      <c r="F369" s="238" t="s">
        <v>392</v>
      </c>
      <c r="G369" s="236"/>
      <c r="H369" s="239">
        <v>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141</v>
      </c>
      <c r="AU369" s="245" t="s">
        <v>81</v>
      </c>
      <c r="AV369" s="14" t="s">
        <v>81</v>
      </c>
      <c r="AW369" s="14" t="s">
        <v>33</v>
      </c>
      <c r="AX369" s="14" t="s">
        <v>71</v>
      </c>
      <c r="AY369" s="245" t="s">
        <v>129</v>
      </c>
    </row>
    <row r="370" s="15" customFormat="1">
      <c r="A370" s="15"/>
      <c r="B370" s="246"/>
      <c r="C370" s="247"/>
      <c r="D370" s="226" t="s">
        <v>141</v>
      </c>
      <c r="E370" s="248" t="s">
        <v>19</v>
      </c>
      <c r="F370" s="249" t="s">
        <v>144</v>
      </c>
      <c r="G370" s="247"/>
      <c r="H370" s="250">
        <v>2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141</v>
      </c>
      <c r="AU370" s="256" t="s">
        <v>81</v>
      </c>
      <c r="AV370" s="15" t="s">
        <v>137</v>
      </c>
      <c r="AW370" s="15" t="s">
        <v>33</v>
      </c>
      <c r="AX370" s="15" t="s">
        <v>79</v>
      </c>
      <c r="AY370" s="256" t="s">
        <v>129</v>
      </c>
    </row>
    <row r="371" s="2" customFormat="1" ht="21.75" customHeight="1">
      <c r="A371" s="40"/>
      <c r="B371" s="41"/>
      <c r="C371" s="257" t="s">
        <v>419</v>
      </c>
      <c r="D371" s="257" t="s">
        <v>319</v>
      </c>
      <c r="E371" s="258" t="s">
        <v>429</v>
      </c>
      <c r="F371" s="259" t="s">
        <v>430</v>
      </c>
      <c r="G371" s="260" t="s">
        <v>388</v>
      </c>
      <c r="H371" s="261">
        <v>2</v>
      </c>
      <c r="I371" s="262"/>
      <c r="J371" s="263">
        <f>ROUND(I371*H371,2)</f>
        <v>0</v>
      </c>
      <c r="K371" s="259" t="s">
        <v>136</v>
      </c>
      <c r="L371" s="264"/>
      <c r="M371" s="265" t="s">
        <v>19</v>
      </c>
      <c r="N371" s="266" t="s">
        <v>42</v>
      </c>
      <c r="O371" s="86"/>
      <c r="P371" s="215">
        <f>O371*H371</f>
        <v>0</v>
      </c>
      <c r="Q371" s="215">
        <v>0.016</v>
      </c>
      <c r="R371" s="215">
        <f>Q371*H371</f>
        <v>0.032000000000000001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322</v>
      </c>
      <c r="AT371" s="217" t="s">
        <v>319</v>
      </c>
      <c r="AU371" s="217" t="s">
        <v>81</v>
      </c>
      <c r="AY371" s="19" t="s">
        <v>129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79</v>
      </c>
      <c r="BK371" s="218">
        <f>ROUND(I371*H371,2)</f>
        <v>0</v>
      </c>
      <c r="BL371" s="19" t="s">
        <v>256</v>
      </c>
      <c r="BM371" s="217" t="s">
        <v>431</v>
      </c>
    </row>
    <row r="372" s="13" customFormat="1">
      <c r="A372" s="13"/>
      <c r="B372" s="224"/>
      <c r="C372" s="225"/>
      <c r="D372" s="226" t="s">
        <v>141</v>
      </c>
      <c r="E372" s="227" t="s">
        <v>19</v>
      </c>
      <c r="F372" s="228" t="s">
        <v>650</v>
      </c>
      <c r="G372" s="225"/>
      <c r="H372" s="227" t="s">
        <v>19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141</v>
      </c>
      <c r="AU372" s="234" t="s">
        <v>81</v>
      </c>
      <c r="AV372" s="13" t="s">
        <v>79</v>
      </c>
      <c r="AW372" s="13" t="s">
        <v>33</v>
      </c>
      <c r="AX372" s="13" t="s">
        <v>71</v>
      </c>
      <c r="AY372" s="234" t="s">
        <v>129</v>
      </c>
    </row>
    <row r="373" s="13" customFormat="1">
      <c r="A373" s="13"/>
      <c r="B373" s="224"/>
      <c r="C373" s="225"/>
      <c r="D373" s="226" t="s">
        <v>141</v>
      </c>
      <c r="E373" s="227" t="s">
        <v>19</v>
      </c>
      <c r="F373" s="228" t="s">
        <v>391</v>
      </c>
      <c r="G373" s="225"/>
      <c r="H373" s="227" t="s">
        <v>19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141</v>
      </c>
      <c r="AU373" s="234" t="s">
        <v>81</v>
      </c>
      <c r="AV373" s="13" t="s">
        <v>79</v>
      </c>
      <c r="AW373" s="13" t="s">
        <v>33</v>
      </c>
      <c r="AX373" s="13" t="s">
        <v>71</v>
      </c>
      <c r="AY373" s="234" t="s">
        <v>129</v>
      </c>
    </row>
    <row r="374" s="14" customFormat="1">
      <c r="A374" s="14"/>
      <c r="B374" s="235"/>
      <c r="C374" s="236"/>
      <c r="D374" s="226" t="s">
        <v>141</v>
      </c>
      <c r="E374" s="237" t="s">
        <v>19</v>
      </c>
      <c r="F374" s="238" t="s">
        <v>392</v>
      </c>
      <c r="G374" s="236"/>
      <c r="H374" s="239">
        <v>2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141</v>
      </c>
      <c r="AU374" s="245" t="s">
        <v>81</v>
      </c>
      <c r="AV374" s="14" t="s">
        <v>81</v>
      </c>
      <c r="AW374" s="14" t="s">
        <v>33</v>
      </c>
      <c r="AX374" s="14" t="s">
        <v>71</v>
      </c>
      <c r="AY374" s="245" t="s">
        <v>129</v>
      </c>
    </row>
    <row r="375" s="15" customFormat="1">
      <c r="A375" s="15"/>
      <c r="B375" s="246"/>
      <c r="C375" s="247"/>
      <c r="D375" s="226" t="s">
        <v>141</v>
      </c>
      <c r="E375" s="248" t="s">
        <v>19</v>
      </c>
      <c r="F375" s="249" t="s">
        <v>144</v>
      </c>
      <c r="G375" s="247"/>
      <c r="H375" s="250">
        <v>2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141</v>
      </c>
      <c r="AU375" s="256" t="s">
        <v>81</v>
      </c>
      <c r="AV375" s="15" t="s">
        <v>137</v>
      </c>
      <c r="AW375" s="15" t="s">
        <v>33</v>
      </c>
      <c r="AX375" s="15" t="s">
        <v>79</v>
      </c>
      <c r="AY375" s="256" t="s">
        <v>129</v>
      </c>
    </row>
    <row r="376" s="2" customFormat="1" ht="24.15" customHeight="1">
      <c r="A376" s="40"/>
      <c r="B376" s="41"/>
      <c r="C376" s="206" t="s">
        <v>423</v>
      </c>
      <c r="D376" s="206" t="s">
        <v>132</v>
      </c>
      <c r="E376" s="207" t="s">
        <v>433</v>
      </c>
      <c r="F376" s="208" t="s">
        <v>434</v>
      </c>
      <c r="G376" s="209" t="s">
        <v>388</v>
      </c>
      <c r="H376" s="210">
        <v>1</v>
      </c>
      <c r="I376" s="211"/>
      <c r="J376" s="212">
        <f>ROUND(I376*H376,2)</f>
        <v>0</v>
      </c>
      <c r="K376" s="208" t="s">
        <v>136</v>
      </c>
      <c r="L376" s="46"/>
      <c r="M376" s="213" t="s">
        <v>19</v>
      </c>
      <c r="N376" s="214" t="s">
        <v>42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256</v>
      </c>
      <c r="AT376" s="217" t="s">
        <v>132</v>
      </c>
      <c r="AU376" s="217" t="s">
        <v>81</v>
      </c>
      <c r="AY376" s="19" t="s">
        <v>129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79</v>
      </c>
      <c r="BK376" s="218">
        <f>ROUND(I376*H376,2)</f>
        <v>0</v>
      </c>
      <c r="BL376" s="19" t="s">
        <v>256</v>
      </c>
      <c r="BM376" s="217" t="s">
        <v>435</v>
      </c>
    </row>
    <row r="377" s="2" customFormat="1">
      <c r="A377" s="40"/>
      <c r="B377" s="41"/>
      <c r="C377" s="42"/>
      <c r="D377" s="219" t="s">
        <v>139</v>
      </c>
      <c r="E377" s="42"/>
      <c r="F377" s="220" t="s">
        <v>436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139</v>
      </c>
      <c r="AU377" s="19" t="s">
        <v>81</v>
      </c>
    </row>
    <row r="378" s="13" customFormat="1">
      <c r="A378" s="13"/>
      <c r="B378" s="224"/>
      <c r="C378" s="225"/>
      <c r="D378" s="226" t="s">
        <v>141</v>
      </c>
      <c r="E378" s="227" t="s">
        <v>19</v>
      </c>
      <c r="F378" s="228" t="s">
        <v>437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141</v>
      </c>
      <c r="AU378" s="234" t="s">
        <v>81</v>
      </c>
      <c r="AV378" s="13" t="s">
        <v>79</v>
      </c>
      <c r="AW378" s="13" t="s">
        <v>33</v>
      </c>
      <c r="AX378" s="13" t="s">
        <v>71</v>
      </c>
      <c r="AY378" s="234" t="s">
        <v>129</v>
      </c>
    </row>
    <row r="379" s="14" customFormat="1">
      <c r="A379" s="14"/>
      <c r="B379" s="235"/>
      <c r="C379" s="236"/>
      <c r="D379" s="226" t="s">
        <v>141</v>
      </c>
      <c r="E379" s="237" t="s">
        <v>19</v>
      </c>
      <c r="F379" s="238" t="s">
        <v>79</v>
      </c>
      <c r="G379" s="236"/>
      <c r="H379" s="239">
        <v>1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141</v>
      </c>
      <c r="AU379" s="245" t="s">
        <v>81</v>
      </c>
      <c r="AV379" s="14" t="s">
        <v>81</v>
      </c>
      <c r="AW379" s="14" t="s">
        <v>33</v>
      </c>
      <c r="AX379" s="14" t="s">
        <v>71</v>
      </c>
      <c r="AY379" s="245" t="s">
        <v>129</v>
      </c>
    </row>
    <row r="380" s="15" customFormat="1">
      <c r="A380" s="15"/>
      <c r="B380" s="246"/>
      <c r="C380" s="247"/>
      <c r="D380" s="226" t="s">
        <v>141</v>
      </c>
      <c r="E380" s="248" t="s">
        <v>19</v>
      </c>
      <c r="F380" s="249" t="s">
        <v>144</v>
      </c>
      <c r="G380" s="247"/>
      <c r="H380" s="250">
        <v>1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141</v>
      </c>
      <c r="AU380" s="256" t="s">
        <v>81</v>
      </c>
      <c r="AV380" s="15" t="s">
        <v>137</v>
      </c>
      <c r="AW380" s="15" t="s">
        <v>33</v>
      </c>
      <c r="AX380" s="15" t="s">
        <v>79</v>
      </c>
      <c r="AY380" s="256" t="s">
        <v>129</v>
      </c>
    </row>
    <row r="381" s="2" customFormat="1" ht="16.5" customHeight="1">
      <c r="A381" s="40"/>
      <c r="B381" s="41"/>
      <c r="C381" s="257" t="s">
        <v>428</v>
      </c>
      <c r="D381" s="257" t="s">
        <v>319</v>
      </c>
      <c r="E381" s="258" t="s">
        <v>439</v>
      </c>
      <c r="F381" s="259" t="s">
        <v>440</v>
      </c>
      <c r="G381" s="260" t="s">
        <v>313</v>
      </c>
      <c r="H381" s="261">
        <v>4.4000000000000004</v>
      </c>
      <c r="I381" s="262"/>
      <c r="J381" s="263">
        <f>ROUND(I381*H381,2)</f>
        <v>0</v>
      </c>
      <c r="K381" s="259" t="s">
        <v>136</v>
      </c>
      <c r="L381" s="264"/>
      <c r="M381" s="265" t="s">
        <v>19</v>
      </c>
      <c r="N381" s="266" t="s">
        <v>42</v>
      </c>
      <c r="O381" s="86"/>
      <c r="P381" s="215">
        <f>O381*H381</f>
        <v>0</v>
      </c>
      <c r="Q381" s="215">
        <v>0.0030000000000000001</v>
      </c>
      <c r="R381" s="215">
        <f>Q381*H381</f>
        <v>0.013200000000000002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322</v>
      </c>
      <c r="AT381" s="217" t="s">
        <v>319</v>
      </c>
      <c r="AU381" s="217" t="s">
        <v>81</v>
      </c>
      <c r="AY381" s="19" t="s">
        <v>129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79</v>
      </c>
      <c r="BK381" s="218">
        <f>ROUND(I381*H381,2)</f>
        <v>0</v>
      </c>
      <c r="BL381" s="19" t="s">
        <v>256</v>
      </c>
      <c r="BM381" s="217" t="s">
        <v>441</v>
      </c>
    </row>
    <row r="382" s="13" customFormat="1">
      <c r="A382" s="13"/>
      <c r="B382" s="224"/>
      <c r="C382" s="225"/>
      <c r="D382" s="226" t="s">
        <v>141</v>
      </c>
      <c r="E382" s="227" t="s">
        <v>19</v>
      </c>
      <c r="F382" s="228" t="s">
        <v>437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141</v>
      </c>
      <c r="AU382" s="234" t="s">
        <v>81</v>
      </c>
      <c r="AV382" s="13" t="s">
        <v>79</v>
      </c>
      <c r="AW382" s="13" t="s">
        <v>33</v>
      </c>
      <c r="AX382" s="13" t="s">
        <v>71</v>
      </c>
      <c r="AY382" s="234" t="s">
        <v>129</v>
      </c>
    </row>
    <row r="383" s="14" customFormat="1">
      <c r="A383" s="14"/>
      <c r="B383" s="235"/>
      <c r="C383" s="236"/>
      <c r="D383" s="226" t="s">
        <v>141</v>
      </c>
      <c r="E383" s="237" t="s">
        <v>19</v>
      </c>
      <c r="F383" s="238" t="s">
        <v>317</v>
      </c>
      <c r="G383" s="236"/>
      <c r="H383" s="239">
        <v>4.4000000000000004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141</v>
      </c>
      <c r="AU383" s="245" t="s">
        <v>81</v>
      </c>
      <c r="AV383" s="14" t="s">
        <v>81</v>
      </c>
      <c r="AW383" s="14" t="s">
        <v>33</v>
      </c>
      <c r="AX383" s="14" t="s">
        <v>71</v>
      </c>
      <c r="AY383" s="245" t="s">
        <v>129</v>
      </c>
    </row>
    <row r="384" s="15" customFormat="1">
      <c r="A384" s="15"/>
      <c r="B384" s="246"/>
      <c r="C384" s="247"/>
      <c r="D384" s="226" t="s">
        <v>141</v>
      </c>
      <c r="E384" s="248" t="s">
        <v>19</v>
      </c>
      <c r="F384" s="249" t="s">
        <v>144</v>
      </c>
      <c r="G384" s="247"/>
      <c r="H384" s="250">
        <v>4.4000000000000004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141</v>
      </c>
      <c r="AU384" s="256" t="s">
        <v>81</v>
      </c>
      <c r="AV384" s="15" t="s">
        <v>137</v>
      </c>
      <c r="AW384" s="15" t="s">
        <v>33</v>
      </c>
      <c r="AX384" s="15" t="s">
        <v>79</v>
      </c>
      <c r="AY384" s="256" t="s">
        <v>129</v>
      </c>
    </row>
    <row r="385" s="2" customFormat="1" ht="16.5" customHeight="1">
      <c r="A385" s="40"/>
      <c r="B385" s="41"/>
      <c r="C385" s="206" t="s">
        <v>432</v>
      </c>
      <c r="D385" s="206" t="s">
        <v>132</v>
      </c>
      <c r="E385" s="207" t="s">
        <v>443</v>
      </c>
      <c r="F385" s="208" t="s">
        <v>444</v>
      </c>
      <c r="G385" s="209" t="s">
        <v>388</v>
      </c>
      <c r="H385" s="210">
        <v>2</v>
      </c>
      <c r="I385" s="211"/>
      <c r="J385" s="212">
        <f>ROUND(I385*H385,2)</f>
        <v>0</v>
      </c>
      <c r="K385" s="208" t="s">
        <v>136</v>
      </c>
      <c r="L385" s="46"/>
      <c r="M385" s="213" t="s">
        <v>19</v>
      </c>
      <c r="N385" s="214" t="s">
        <v>42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0.1104</v>
      </c>
      <c r="T385" s="216">
        <f>S385*H385</f>
        <v>0.2208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256</v>
      </c>
      <c r="AT385" s="217" t="s">
        <v>132</v>
      </c>
      <c r="AU385" s="217" t="s">
        <v>81</v>
      </c>
      <c r="AY385" s="19" t="s">
        <v>129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79</v>
      </c>
      <c r="BK385" s="218">
        <f>ROUND(I385*H385,2)</f>
        <v>0</v>
      </c>
      <c r="BL385" s="19" t="s">
        <v>256</v>
      </c>
      <c r="BM385" s="217" t="s">
        <v>445</v>
      </c>
    </row>
    <row r="386" s="2" customFormat="1">
      <c r="A386" s="40"/>
      <c r="B386" s="41"/>
      <c r="C386" s="42"/>
      <c r="D386" s="219" t="s">
        <v>139</v>
      </c>
      <c r="E386" s="42"/>
      <c r="F386" s="220" t="s">
        <v>446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139</v>
      </c>
      <c r="AU386" s="19" t="s">
        <v>81</v>
      </c>
    </row>
    <row r="387" s="14" customFormat="1">
      <c r="A387" s="14"/>
      <c r="B387" s="235"/>
      <c r="C387" s="236"/>
      <c r="D387" s="226" t="s">
        <v>141</v>
      </c>
      <c r="E387" s="237" t="s">
        <v>19</v>
      </c>
      <c r="F387" s="238" t="s">
        <v>392</v>
      </c>
      <c r="G387" s="236"/>
      <c r="H387" s="239">
        <v>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141</v>
      </c>
      <c r="AU387" s="245" t="s">
        <v>81</v>
      </c>
      <c r="AV387" s="14" t="s">
        <v>81</v>
      </c>
      <c r="AW387" s="14" t="s">
        <v>33</v>
      </c>
      <c r="AX387" s="14" t="s">
        <v>71</v>
      </c>
      <c r="AY387" s="245" t="s">
        <v>129</v>
      </c>
    </row>
    <row r="388" s="15" customFormat="1">
      <c r="A388" s="15"/>
      <c r="B388" s="246"/>
      <c r="C388" s="247"/>
      <c r="D388" s="226" t="s">
        <v>141</v>
      </c>
      <c r="E388" s="248" t="s">
        <v>19</v>
      </c>
      <c r="F388" s="249" t="s">
        <v>144</v>
      </c>
      <c r="G388" s="247"/>
      <c r="H388" s="250">
        <v>2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141</v>
      </c>
      <c r="AU388" s="256" t="s">
        <v>81</v>
      </c>
      <c r="AV388" s="15" t="s">
        <v>137</v>
      </c>
      <c r="AW388" s="15" t="s">
        <v>33</v>
      </c>
      <c r="AX388" s="15" t="s">
        <v>79</v>
      </c>
      <c r="AY388" s="256" t="s">
        <v>129</v>
      </c>
    </row>
    <row r="389" s="2" customFormat="1" ht="24.15" customHeight="1">
      <c r="A389" s="40"/>
      <c r="B389" s="41"/>
      <c r="C389" s="206" t="s">
        <v>438</v>
      </c>
      <c r="D389" s="206" t="s">
        <v>132</v>
      </c>
      <c r="E389" s="207" t="s">
        <v>448</v>
      </c>
      <c r="F389" s="208" t="s">
        <v>449</v>
      </c>
      <c r="G389" s="209" t="s">
        <v>368</v>
      </c>
      <c r="H389" s="267"/>
      <c r="I389" s="211"/>
      <c r="J389" s="212">
        <f>ROUND(I389*H389,2)</f>
        <v>0</v>
      </c>
      <c r="K389" s="208" t="s">
        <v>136</v>
      </c>
      <c r="L389" s="46"/>
      <c r="M389" s="213" t="s">
        <v>19</v>
      </c>
      <c r="N389" s="214" t="s">
        <v>42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256</v>
      </c>
      <c r="AT389" s="217" t="s">
        <v>132</v>
      </c>
      <c r="AU389" s="217" t="s">
        <v>81</v>
      </c>
      <c r="AY389" s="19" t="s">
        <v>129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79</v>
      </c>
      <c r="BK389" s="218">
        <f>ROUND(I389*H389,2)</f>
        <v>0</v>
      </c>
      <c r="BL389" s="19" t="s">
        <v>256</v>
      </c>
      <c r="BM389" s="217" t="s">
        <v>450</v>
      </c>
    </row>
    <row r="390" s="2" customFormat="1">
      <c r="A390" s="40"/>
      <c r="B390" s="41"/>
      <c r="C390" s="42"/>
      <c r="D390" s="219" t="s">
        <v>139</v>
      </c>
      <c r="E390" s="42"/>
      <c r="F390" s="220" t="s">
        <v>451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139</v>
      </c>
      <c r="AU390" s="19" t="s">
        <v>81</v>
      </c>
    </row>
    <row r="391" s="12" customFormat="1" ht="22.8" customHeight="1">
      <c r="A391" s="12"/>
      <c r="B391" s="190"/>
      <c r="C391" s="191"/>
      <c r="D391" s="192" t="s">
        <v>70</v>
      </c>
      <c r="E391" s="204" t="s">
        <v>452</v>
      </c>
      <c r="F391" s="204" t="s">
        <v>453</v>
      </c>
      <c r="G391" s="191"/>
      <c r="H391" s="191"/>
      <c r="I391" s="194"/>
      <c r="J391" s="205">
        <f>BK391</f>
        <v>0</v>
      </c>
      <c r="K391" s="191"/>
      <c r="L391" s="196"/>
      <c r="M391" s="197"/>
      <c r="N391" s="198"/>
      <c r="O391" s="198"/>
      <c r="P391" s="199">
        <f>SUM(P392:P396)</f>
        <v>0</v>
      </c>
      <c r="Q391" s="198"/>
      <c r="R391" s="199">
        <f>SUM(R392:R396)</f>
        <v>0</v>
      </c>
      <c r="S391" s="198"/>
      <c r="T391" s="200">
        <f>SUM(T392:T396)</f>
        <v>0.162027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1" t="s">
        <v>81</v>
      </c>
      <c r="AT391" s="202" t="s">
        <v>70</v>
      </c>
      <c r="AU391" s="202" t="s">
        <v>79</v>
      </c>
      <c r="AY391" s="201" t="s">
        <v>129</v>
      </c>
      <c r="BK391" s="203">
        <f>SUM(BK392:BK396)</f>
        <v>0</v>
      </c>
    </row>
    <row r="392" s="2" customFormat="1" ht="16.5" customHeight="1">
      <c r="A392" s="40"/>
      <c r="B392" s="41"/>
      <c r="C392" s="206" t="s">
        <v>442</v>
      </c>
      <c r="D392" s="206" t="s">
        <v>132</v>
      </c>
      <c r="E392" s="207" t="s">
        <v>455</v>
      </c>
      <c r="F392" s="208" t="s">
        <v>456</v>
      </c>
      <c r="G392" s="209" t="s">
        <v>135</v>
      </c>
      <c r="H392" s="210">
        <v>15.885</v>
      </c>
      <c r="I392" s="211"/>
      <c r="J392" s="212">
        <f>ROUND(I392*H392,2)</f>
        <v>0</v>
      </c>
      <c r="K392" s="208" t="s">
        <v>457</v>
      </c>
      <c r="L392" s="46"/>
      <c r="M392" s="213" t="s">
        <v>19</v>
      </c>
      <c r="N392" s="214" t="s">
        <v>42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0.010200000000000001</v>
      </c>
      <c r="T392" s="216">
        <f>S392*H392</f>
        <v>0.162027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256</v>
      </c>
      <c r="AT392" s="217" t="s">
        <v>132</v>
      </c>
      <c r="AU392" s="217" t="s">
        <v>81</v>
      </c>
      <c r="AY392" s="19" t="s">
        <v>129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79</v>
      </c>
      <c r="BK392" s="218">
        <f>ROUND(I392*H392,2)</f>
        <v>0</v>
      </c>
      <c r="BL392" s="19" t="s">
        <v>256</v>
      </c>
      <c r="BM392" s="217" t="s">
        <v>458</v>
      </c>
    </row>
    <row r="393" s="13" customFormat="1">
      <c r="A393" s="13"/>
      <c r="B393" s="224"/>
      <c r="C393" s="225"/>
      <c r="D393" s="226" t="s">
        <v>141</v>
      </c>
      <c r="E393" s="227" t="s">
        <v>19</v>
      </c>
      <c r="F393" s="228" t="s">
        <v>655</v>
      </c>
      <c r="G393" s="225"/>
      <c r="H393" s="227" t="s">
        <v>19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141</v>
      </c>
      <c r="AU393" s="234" t="s">
        <v>81</v>
      </c>
      <c r="AV393" s="13" t="s">
        <v>79</v>
      </c>
      <c r="AW393" s="13" t="s">
        <v>33</v>
      </c>
      <c r="AX393" s="13" t="s">
        <v>71</v>
      </c>
      <c r="AY393" s="234" t="s">
        <v>129</v>
      </c>
    </row>
    <row r="394" s="14" customFormat="1">
      <c r="A394" s="14"/>
      <c r="B394" s="235"/>
      <c r="C394" s="236"/>
      <c r="D394" s="226" t="s">
        <v>141</v>
      </c>
      <c r="E394" s="237" t="s">
        <v>19</v>
      </c>
      <c r="F394" s="238" t="s">
        <v>378</v>
      </c>
      <c r="G394" s="236"/>
      <c r="H394" s="239">
        <v>9.3889999999999993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141</v>
      </c>
      <c r="AU394" s="245" t="s">
        <v>81</v>
      </c>
      <c r="AV394" s="14" t="s">
        <v>81</v>
      </c>
      <c r="AW394" s="14" t="s">
        <v>33</v>
      </c>
      <c r="AX394" s="14" t="s">
        <v>71</v>
      </c>
      <c r="AY394" s="245" t="s">
        <v>129</v>
      </c>
    </row>
    <row r="395" s="14" customFormat="1">
      <c r="A395" s="14"/>
      <c r="B395" s="235"/>
      <c r="C395" s="236"/>
      <c r="D395" s="226" t="s">
        <v>141</v>
      </c>
      <c r="E395" s="237" t="s">
        <v>19</v>
      </c>
      <c r="F395" s="238" t="s">
        <v>384</v>
      </c>
      <c r="G395" s="236"/>
      <c r="H395" s="239">
        <v>6.4960000000000004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141</v>
      </c>
      <c r="AU395" s="245" t="s">
        <v>81</v>
      </c>
      <c r="AV395" s="14" t="s">
        <v>81</v>
      </c>
      <c r="AW395" s="14" t="s">
        <v>33</v>
      </c>
      <c r="AX395" s="14" t="s">
        <v>71</v>
      </c>
      <c r="AY395" s="245" t="s">
        <v>129</v>
      </c>
    </row>
    <row r="396" s="15" customFormat="1">
      <c r="A396" s="15"/>
      <c r="B396" s="246"/>
      <c r="C396" s="247"/>
      <c r="D396" s="226" t="s">
        <v>141</v>
      </c>
      <c r="E396" s="248" t="s">
        <v>19</v>
      </c>
      <c r="F396" s="249" t="s">
        <v>144</v>
      </c>
      <c r="G396" s="247"/>
      <c r="H396" s="250">
        <v>15.885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141</v>
      </c>
      <c r="AU396" s="256" t="s">
        <v>81</v>
      </c>
      <c r="AV396" s="15" t="s">
        <v>137</v>
      </c>
      <c r="AW396" s="15" t="s">
        <v>33</v>
      </c>
      <c r="AX396" s="15" t="s">
        <v>79</v>
      </c>
      <c r="AY396" s="256" t="s">
        <v>129</v>
      </c>
    </row>
    <row r="397" s="12" customFormat="1" ht="22.8" customHeight="1">
      <c r="A397" s="12"/>
      <c r="B397" s="190"/>
      <c r="C397" s="191"/>
      <c r="D397" s="192" t="s">
        <v>70</v>
      </c>
      <c r="E397" s="204" t="s">
        <v>515</v>
      </c>
      <c r="F397" s="204" t="s">
        <v>516</v>
      </c>
      <c r="G397" s="191"/>
      <c r="H397" s="191"/>
      <c r="I397" s="194"/>
      <c r="J397" s="205">
        <f>BK397</f>
        <v>0</v>
      </c>
      <c r="K397" s="191"/>
      <c r="L397" s="196"/>
      <c r="M397" s="197"/>
      <c r="N397" s="198"/>
      <c r="O397" s="198"/>
      <c r="P397" s="199">
        <f>SUM(P398:P498)</f>
        <v>0</v>
      </c>
      <c r="Q397" s="198"/>
      <c r="R397" s="199">
        <f>SUM(R398:R498)</f>
        <v>0.22096715</v>
      </c>
      <c r="S397" s="198"/>
      <c r="T397" s="200">
        <f>SUM(T398:T498)</f>
        <v>0.075162000000000007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1" t="s">
        <v>81</v>
      </c>
      <c r="AT397" s="202" t="s">
        <v>70</v>
      </c>
      <c r="AU397" s="202" t="s">
        <v>79</v>
      </c>
      <c r="AY397" s="201" t="s">
        <v>129</v>
      </c>
      <c r="BK397" s="203">
        <f>SUM(BK398:BK498)</f>
        <v>0</v>
      </c>
    </row>
    <row r="398" s="2" customFormat="1" ht="21.75" customHeight="1">
      <c r="A398" s="40"/>
      <c r="B398" s="41"/>
      <c r="C398" s="206" t="s">
        <v>447</v>
      </c>
      <c r="D398" s="206" t="s">
        <v>132</v>
      </c>
      <c r="E398" s="207" t="s">
        <v>518</v>
      </c>
      <c r="F398" s="208" t="s">
        <v>519</v>
      </c>
      <c r="G398" s="209" t="s">
        <v>135</v>
      </c>
      <c r="H398" s="210">
        <v>21.852</v>
      </c>
      <c r="I398" s="211"/>
      <c r="J398" s="212">
        <f>ROUND(I398*H398,2)</f>
        <v>0</v>
      </c>
      <c r="K398" s="208" t="s">
        <v>136</v>
      </c>
      <c r="L398" s="46"/>
      <c r="M398" s="213" t="s">
        <v>19</v>
      </c>
      <c r="N398" s="214" t="s">
        <v>42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256</v>
      </c>
      <c r="AT398" s="217" t="s">
        <v>132</v>
      </c>
      <c r="AU398" s="217" t="s">
        <v>81</v>
      </c>
      <c r="AY398" s="19" t="s">
        <v>129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79</v>
      </c>
      <c r="BK398" s="218">
        <f>ROUND(I398*H398,2)</f>
        <v>0</v>
      </c>
      <c r="BL398" s="19" t="s">
        <v>256</v>
      </c>
      <c r="BM398" s="217" t="s">
        <v>520</v>
      </c>
    </row>
    <row r="399" s="2" customFormat="1">
      <c r="A399" s="40"/>
      <c r="B399" s="41"/>
      <c r="C399" s="42"/>
      <c r="D399" s="219" t="s">
        <v>139</v>
      </c>
      <c r="E399" s="42"/>
      <c r="F399" s="220" t="s">
        <v>521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139</v>
      </c>
      <c r="AU399" s="19" t="s">
        <v>81</v>
      </c>
    </row>
    <row r="400" s="13" customFormat="1">
      <c r="A400" s="13"/>
      <c r="B400" s="224"/>
      <c r="C400" s="225"/>
      <c r="D400" s="226" t="s">
        <v>141</v>
      </c>
      <c r="E400" s="227" t="s">
        <v>19</v>
      </c>
      <c r="F400" s="228" t="s">
        <v>650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141</v>
      </c>
      <c r="AU400" s="234" t="s">
        <v>81</v>
      </c>
      <c r="AV400" s="13" t="s">
        <v>79</v>
      </c>
      <c r="AW400" s="13" t="s">
        <v>33</v>
      </c>
      <c r="AX400" s="13" t="s">
        <v>71</v>
      </c>
      <c r="AY400" s="234" t="s">
        <v>129</v>
      </c>
    </row>
    <row r="401" s="14" customFormat="1">
      <c r="A401" s="14"/>
      <c r="B401" s="235"/>
      <c r="C401" s="236"/>
      <c r="D401" s="226" t="s">
        <v>141</v>
      </c>
      <c r="E401" s="237" t="s">
        <v>19</v>
      </c>
      <c r="F401" s="238" t="s">
        <v>238</v>
      </c>
      <c r="G401" s="236"/>
      <c r="H401" s="239">
        <v>8.1600000000000001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141</v>
      </c>
      <c r="AU401" s="245" t="s">
        <v>81</v>
      </c>
      <c r="AV401" s="14" t="s">
        <v>81</v>
      </c>
      <c r="AW401" s="14" t="s">
        <v>33</v>
      </c>
      <c r="AX401" s="14" t="s">
        <v>71</v>
      </c>
      <c r="AY401" s="245" t="s">
        <v>129</v>
      </c>
    </row>
    <row r="402" s="14" customFormat="1">
      <c r="A402" s="14"/>
      <c r="B402" s="235"/>
      <c r="C402" s="236"/>
      <c r="D402" s="226" t="s">
        <v>141</v>
      </c>
      <c r="E402" s="237" t="s">
        <v>19</v>
      </c>
      <c r="F402" s="238" t="s">
        <v>239</v>
      </c>
      <c r="G402" s="236"/>
      <c r="H402" s="239">
        <v>7.3440000000000003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141</v>
      </c>
      <c r="AU402" s="245" t="s">
        <v>81</v>
      </c>
      <c r="AV402" s="14" t="s">
        <v>81</v>
      </c>
      <c r="AW402" s="14" t="s">
        <v>33</v>
      </c>
      <c r="AX402" s="14" t="s">
        <v>71</v>
      </c>
      <c r="AY402" s="245" t="s">
        <v>129</v>
      </c>
    </row>
    <row r="403" s="14" customFormat="1">
      <c r="A403" s="14"/>
      <c r="B403" s="235"/>
      <c r="C403" s="236"/>
      <c r="D403" s="226" t="s">
        <v>141</v>
      </c>
      <c r="E403" s="237" t="s">
        <v>19</v>
      </c>
      <c r="F403" s="238" t="s">
        <v>240</v>
      </c>
      <c r="G403" s="236"/>
      <c r="H403" s="239">
        <v>0.074999999999999997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141</v>
      </c>
      <c r="AU403" s="245" t="s">
        <v>81</v>
      </c>
      <c r="AV403" s="14" t="s">
        <v>81</v>
      </c>
      <c r="AW403" s="14" t="s">
        <v>33</v>
      </c>
      <c r="AX403" s="14" t="s">
        <v>71</v>
      </c>
      <c r="AY403" s="245" t="s">
        <v>129</v>
      </c>
    </row>
    <row r="404" s="14" customFormat="1">
      <c r="A404" s="14"/>
      <c r="B404" s="235"/>
      <c r="C404" s="236"/>
      <c r="D404" s="226" t="s">
        <v>141</v>
      </c>
      <c r="E404" s="237" t="s">
        <v>19</v>
      </c>
      <c r="F404" s="238" t="s">
        <v>241</v>
      </c>
      <c r="G404" s="236"/>
      <c r="H404" s="239">
        <v>3.0529999999999999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141</v>
      </c>
      <c r="AU404" s="245" t="s">
        <v>81</v>
      </c>
      <c r="AV404" s="14" t="s">
        <v>81</v>
      </c>
      <c r="AW404" s="14" t="s">
        <v>33</v>
      </c>
      <c r="AX404" s="14" t="s">
        <v>71</v>
      </c>
      <c r="AY404" s="245" t="s">
        <v>129</v>
      </c>
    </row>
    <row r="405" s="14" customFormat="1">
      <c r="A405" s="14"/>
      <c r="B405" s="235"/>
      <c r="C405" s="236"/>
      <c r="D405" s="226" t="s">
        <v>141</v>
      </c>
      <c r="E405" s="237" t="s">
        <v>19</v>
      </c>
      <c r="F405" s="238" t="s">
        <v>242</v>
      </c>
      <c r="G405" s="236"/>
      <c r="H405" s="239">
        <v>2.8599999999999999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141</v>
      </c>
      <c r="AU405" s="245" t="s">
        <v>81</v>
      </c>
      <c r="AV405" s="14" t="s">
        <v>81</v>
      </c>
      <c r="AW405" s="14" t="s">
        <v>33</v>
      </c>
      <c r="AX405" s="14" t="s">
        <v>71</v>
      </c>
      <c r="AY405" s="245" t="s">
        <v>129</v>
      </c>
    </row>
    <row r="406" s="14" customFormat="1">
      <c r="A406" s="14"/>
      <c r="B406" s="235"/>
      <c r="C406" s="236"/>
      <c r="D406" s="226" t="s">
        <v>141</v>
      </c>
      <c r="E406" s="237" t="s">
        <v>19</v>
      </c>
      <c r="F406" s="238" t="s">
        <v>243</v>
      </c>
      <c r="G406" s="236"/>
      <c r="H406" s="239">
        <v>0.14999999999999999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141</v>
      </c>
      <c r="AU406" s="245" t="s">
        <v>81</v>
      </c>
      <c r="AV406" s="14" t="s">
        <v>81</v>
      </c>
      <c r="AW406" s="14" t="s">
        <v>33</v>
      </c>
      <c r="AX406" s="14" t="s">
        <v>71</v>
      </c>
      <c r="AY406" s="245" t="s">
        <v>129</v>
      </c>
    </row>
    <row r="407" s="14" customFormat="1">
      <c r="A407" s="14"/>
      <c r="B407" s="235"/>
      <c r="C407" s="236"/>
      <c r="D407" s="226" t="s">
        <v>141</v>
      </c>
      <c r="E407" s="237" t="s">
        <v>19</v>
      </c>
      <c r="F407" s="238" t="s">
        <v>244</v>
      </c>
      <c r="G407" s="236"/>
      <c r="H407" s="239">
        <v>0.20999999999999999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141</v>
      </c>
      <c r="AU407" s="245" t="s">
        <v>81</v>
      </c>
      <c r="AV407" s="14" t="s">
        <v>81</v>
      </c>
      <c r="AW407" s="14" t="s">
        <v>33</v>
      </c>
      <c r="AX407" s="14" t="s">
        <v>71</v>
      </c>
      <c r="AY407" s="245" t="s">
        <v>129</v>
      </c>
    </row>
    <row r="408" s="15" customFormat="1">
      <c r="A408" s="15"/>
      <c r="B408" s="246"/>
      <c r="C408" s="247"/>
      <c r="D408" s="226" t="s">
        <v>141</v>
      </c>
      <c r="E408" s="248" t="s">
        <v>19</v>
      </c>
      <c r="F408" s="249" t="s">
        <v>144</v>
      </c>
      <c r="G408" s="247"/>
      <c r="H408" s="250">
        <v>21.852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141</v>
      </c>
      <c r="AU408" s="256" t="s">
        <v>81</v>
      </c>
      <c r="AV408" s="15" t="s">
        <v>137</v>
      </c>
      <c r="AW408" s="15" t="s">
        <v>33</v>
      </c>
      <c r="AX408" s="15" t="s">
        <v>79</v>
      </c>
      <c r="AY408" s="256" t="s">
        <v>129</v>
      </c>
    </row>
    <row r="409" s="2" customFormat="1" ht="16.5" customHeight="1">
      <c r="A409" s="40"/>
      <c r="B409" s="41"/>
      <c r="C409" s="206" t="s">
        <v>454</v>
      </c>
      <c r="D409" s="206" t="s">
        <v>132</v>
      </c>
      <c r="E409" s="207" t="s">
        <v>671</v>
      </c>
      <c r="F409" s="208" t="s">
        <v>672</v>
      </c>
      <c r="G409" s="209" t="s">
        <v>135</v>
      </c>
      <c r="H409" s="210">
        <v>21.852</v>
      </c>
      <c r="I409" s="211"/>
      <c r="J409" s="212">
        <f>ROUND(I409*H409,2)</f>
        <v>0</v>
      </c>
      <c r="K409" s="208" t="s">
        <v>136</v>
      </c>
      <c r="L409" s="46"/>
      <c r="M409" s="213" t="s">
        <v>19</v>
      </c>
      <c r="N409" s="214" t="s">
        <v>42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256</v>
      </c>
      <c r="AT409" s="217" t="s">
        <v>132</v>
      </c>
      <c r="AU409" s="217" t="s">
        <v>81</v>
      </c>
      <c r="AY409" s="19" t="s">
        <v>129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79</v>
      </c>
      <c r="BK409" s="218">
        <f>ROUND(I409*H409,2)</f>
        <v>0</v>
      </c>
      <c r="BL409" s="19" t="s">
        <v>256</v>
      </c>
      <c r="BM409" s="217" t="s">
        <v>673</v>
      </c>
    </row>
    <row r="410" s="2" customFormat="1">
      <c r="A410" s="40"/>
      <c r="B410" s="41"/>
      <c r="C410" s="42"/>
      <c r="D410" s="219" t="s">
        <v>139</v>
      </c>
      <c r="E410" s="42"/>
      <c r="F410" s="220" t="s">
        <v>674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139</v>
      </c>
      <c r="AU410" s="19" t="s">
        <v>81</v>
      </c>
    </row>
    <row r="411" s="13" customFormat="1">
      <c r="A411" s="13"/>
      <c r="B411" s="224"/>
      <c r="C411" s="225"/>
      <c r="D411" s="226" t="s">
        <v>141</v>
      </c>
      <c r="E411" s="227" t="s">
        <v>19</v>
      </c>
      <c r="F411" s="228" t="s">
        <v>650</v>
      </c>
      <c r="G411" s="225"/>
      <c r="H411" s="227" t="s">
        <v>19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141</v>
      </c>
      <c r="AU411" s="234" t="s">
        <v>81</v>
      </c>
      <c r="AV411" s="13" t="s">
        <v>79</v>
      </c>
      <c r="AW411" s="13" t="s">
        <v>33</v>
      </c>
      <c r="AX411" s="13" t="s">
        <v>71</v>
      </c>
      <c r="AY411" s="234" t="s">
        <v>129</v>
      </c>
    </row>
    <row r="412" s="14" customFormat="1">
      <c r="A412" s="14"/>
      <c r="B412" s="235"/>
      <c r="C412" s="236"/>
      <c r="D412" s="226" t="s">
        <v>141</v>
      </c>
      <c r="E412" s="237" t="s">
        <v>19</v>
      </c>
      <c r="F412" s="238" t="s">
        <v>238</v>
      </c>
      <c r="G412" s="236"/>
      <c r="H412" s="239">
        <v>8.1600000000000001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141</v>
      </c>
      <c r="AU412" s="245" t="s">
        <v>81</v>
      </c>
      <c r="AV412" s="14" t="s">
        <v>81</v>
      </c>
      <c r="AW412" s="14" t="s">
        <v>33</v>
      </c>
      <c r="AX412" s="14" t="s">
        <v>71</v>
      </c>
      <c r="AY412" s="245" t="s">
        <v>129</v>
      </c>
    </row>
    <row r="413" s="14" customFormat="1">
      <c r="A413" s="14"/>
      <c r="B413" s="235"/>
      <c r="C413" s="236"/>
      <c r="D413" s="226" t="s">
        <v>141</v>
      </c>
      <c r="E413" s="237" t="s">
        <v>19</v>
      </c>
      <c r="F413" s="238" t="s">
        <v>239</v>
      </c>
      <c r="G413" s="236"/>
      <c r="H413" s="239">
        <v>7.3440000000000003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141</v>
      </c>
      <c r="AU413" s="245" t="s">
        <v>81</v>
      </c>
      <c r="AV413" s="14" t="s">
        <v>81</v>
      </c>
      <c r="AW413" s="14" t="s">
        <v>33</v>
      </c>
      <c r="AX413" s="14" t="s">
        <v>71</v>
      </c>
      <c r="AY413" s="245" t="s">
        <v>129</v>
      </c>
    </row>
    <row r="414" s="14" customFormat="1">
      <c r="A414" s="14"/>
      <c r="B414" s="235"/>
      <c r="C414" s="236"/>
      <c r="D414" s="226" t="s">
        <v>141</v>
      </c>
      <c r="E414" s="237" t="s">
        <v>19</v>
      </c>
      <c r="F414" s="238" t="s">
        <v>240</v>
      </c>
      <c r="G414" s="236"/>
      <c r="H414" s="239">
        <v>0.074999999999999997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141</v>
      </c>
      <c r="AU414" s="245" t="s">
        <v>81</v>
      </c>
      <c r="AV414" s="14" t="s">
        <v>81</v>
      </c>
      <c r="AW414" s="14" t="s">
        <v>33</v>
      </c>
      <c r="AX414" s="14" t="s">
        <v>71</v>
      </c>
      <c r="AY414" s="245" t="s">
        <v>129</v>
      </c>
    </row>
    <row r="415" s="14" customFormat="1">
      <c r="A415" s="14"/>
      <c r="B415" s="235"/>
      <c r="C415" s="236"/>
      <c r="D415" s="226" t="s">
        <v>141</v>
      </c>
      <c r="E415" s="237" t="s">
        <v>19</v>
      </c>
      <c r="F415" s="238" t="s">
        <v>241</v>
      </c>
      <c r="G415" s="236"/>
      <c r="H415" s="239">
        <v>3.0529999999999999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141</v>
      </c>
      <c r="AU415" s="245" t="s">
        <v>81</v>
      </c>
      <c r="AV415" s="14" t="s">
        <v>81</v>
      </c>
      <c r="AW415" s="14" t="s">
        <v>33</v>
      </c>
      <c r="AX415" s="14" t="s">
        <v>71</v>
      </c>
      <c r="AY415" s="245" t="s">
        <v>129</v>
      </c>
    </row>
    <row r="416" s="14" customFormat="1">
      <c r="A416" s="14"/>
      <c r="B416" s="235"/>
      <c r="C416" s="236"/>
      <c r="D416" s="226" t="s">
        <v>141</v>
      </c>
      <c r="E416" s="237" t="s">
        <v>19</v>
      </c>
      <c r="F416" s="238" t="s">
        <v>242</v>
      </c>
      <c r="G416" s="236"/>
      <c r="H416" s="239">
        <v>2.8599999999999999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141</v>
      </c>
      <c r="AU416" s="245" t="s">
        <v>81</v>
      </c>
      <c r="AV416" s="14" t="s">
        <v>81</v>
      </c>
      <c r="AW416" s="14" t="s">
        <v>33</v>
      </c>
      <c r="AX416" s="14" t="s">
        <v>71</v>
      </c>
      <c r="AY416" s="245" t="s">
        <v>129</v>
      </c>
    </row>
    <row r="417" s="14" customFormat="1">
      <c r="A417" s="14"/>
      <c r="B417" s="235"/>
      <c r="C417" s="236"/>
      <c r="D417" s="226" t="s">
        <v>141</v>
      </c>
      <c r="E417" s="237" t="s">
        <v>19</v>
      </c>
      <c r="F417" s="238" t="s">
        <v>243</v>
      </c>
      <c r="G417" s="236"/>
      <c r="H417" s="239">
        <v>0.14999999999999999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141</v>
      </c>
      <c r="AU417" s="245" t="s">
        <v>81</v>
      </c>
      <c r="AV417" s="14" t="s">
        <v>81</v>
      </c>
      <c r="AW417" s="14" t="s">
        <v>33</v>
      </c>
      <c r="AX417" s="14" t="s">
        <v>71</v>
      </c>
      <c r="AY417" s="245" t="s">
        <v>129</v>
      </c>
    </row>
    <row r="418" s="14" customFormat="1">
      <c r="A418" s="14"/>
      <c r="B418" s="235"/>
      <c r="C418" s="236"/>
      <c r="D418" s="226" t="s">
        <v>141</v>
      </c>
      <c r="E418" s="237" t="s">
        <v>19</v>
      </c>
      <c r="F418" s="238" t="s">
        <v>244</v>
      </c>
      <c r="G418" s="236"/>
      <c r="H418" s="239">
        <v>0.20999999999999999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141</v>
      </c>
      <c r="AU418" s="245" t="s">
        <v>81</v>
      </c>
      <c r="AV418" s="14" t="s">
        <v>81</v>
      </c>
      <c r="AW418" s="14" t="s">
        <v>33</v>
      </c>
      <c r="AX418" s="14" t="s">
        <v>71</v>
      </c>
      <c r="AY418" s="245" t="s">
        <v>129</v>
      </c>
    </row>
    <row r="419" s="15" customFormat="1">
      <c r="A419" s="15"/>
      <c r="B419" s="246"/>
      <c r="C419" s="247"/>
      <c r="D419" s="226" t="s">
        <v>141</v>
      </c>
      <c r="E419" s="248" t="s">
        <v>19</v>
      </c>
      <c r="F419" s="249" t="s">
        <v>144</v>
      </c>
      <c r="G419" s="247"/>
      <c r="H419" s="250">
        <v>21.852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141</v>
      </c>
      <c r="AU419" s="256" t="s">
        <v>81</v>
      </c>
      <c r="AV419" s="15" t="s">
        <v>137</v>
      </c>
      <c r="AW419" s="15" t="s">
        <v>33</v>
      </c>
      <c r="AX419" s="15" t="s">
        <v>79</v>
      </c>
      <c r="AY419" s="256" t="s">
        <v>129</v>
      </c>
    </row>
    <row r="420" s="2" customFormat="1" ht="16.5" customHeight="1">
      <c r="A420" s="40"/>
      <c r="B420" s="41"/>
      <c r="C420" s="206" t="s">
        <v>461</v>
      </c>
      <c r="D420" s="206" t="s">
        <v>132</v>
      </c>
      <c r="E420" s="207" t="s">
        <v>675</v>
      </c>
      <c r="F420" s="208" t="s">
        <v>676</v>
      </c>
      <c r="G420" s="209" t="s">
        <v>135</v>
      </c>
      <c r="H420" s="210">
        <v>21.852</v>
      </c>
      <c r="I420" s="211"/>
      <c r="J420" s="212">
        <f>ROUND(I420*H420,2)</f>
        <v>0</v>
      </c>
      <c r="K420" s="208" t="s">
        <v>136</v>
      </c>
      <c r="L420" s="46"/>
      <c r="M420" s="213" t="s">
        <v>19</v>
      </c>
      <c r="N420" s="214" t="s">
        <v>42</v>
      </c>
      <c r="O420" s="86"/>
      <c r="P420" s="215">
        <f>O420*H420</f>
        <v>0</v>
      </c>
      <c r="Q420" s="215">
        <v>0.00020000000000000001</v>
      </c>
      <c r="R420" s="215">
        <f>Q420*H420</f>
        <v>0.0043704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256</v>
      </c>
      <c r="AT420" s="217" t="s">
        <v>132</v>
      </c>
      <c r="AU420" s="217" t="s">
        <v>81</v>
      </c>
      <c r="AY420" s="19" t="s">
        <v>129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79</v>
      </c>
      <c r="BK420" s="218">
        <f>ROUND(I420*H420,2)</f>
        <v>0</v>
      </c>
      <c r="BL420" s="19" t="s">
        <v>256</v>
      </c>
      <c r="BM420" s="217" t="s">
        <v>677</v>
      </c>
    </row>
    <row r="421" s="2" customFormat="1">
      <c r="A421" s="40"/>
      <c r="B421" s="41"/>
      <c r="C421" s="42"/>
      <c r="D421" s="219" t="s">
        <v>139</v>
      </c>
      <c r="E421" s="42"/>
      <c r="F421" s="220" t="s">
        <v>678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139</v>
      </c>
      <c r="AU421" s="19" t="s">
        <v>81</v>
      </c>
    </row>
    <row r="422" s="13" customFormat="1">
      <c r="A422" s="13"/>
      <c r="B422" s="224"/>
      <c r="C422" s="225"/>
      <c r="D422" s="226" t="s">
        <v>141</v>
      </c>
      <c r="E422" s="227" t="s">
        <v>19</v>
      </c>
      <c r="F422" s="228" t="s">
        <v>650</v>
      </c>
      <c r="G422" s="225"/>
      <c r="H422" s="227" t="s">
        <v>19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141</v>
      </c>
      <c r="AU422" s="234" t="s">
        <v>81</v>
      </c>
      <c r="AV422" s="13" t="s">
        <v>79</v>
      </c>
      <c r="AW422" s="13" t="s">
        <v>33</v>
      </c>
      <c r="AX422" s="13" t="s">
        <v>71</v>
      </c>
      <c r="AY422" s="234" t="s">
        <v>129</v>
      </c>
    </row>
    <row r="423" s="14" customFormat="1">
      <c r="A423" s="14"/>
      <c r="B423" s="235"/>
      <c r="C423" s="236"/>
      <c r="D423" s="226" t="s">
        <v>141</v>
      </c>
      <c r="E423" s="237" t="s">
        <v>19</v>
      </c>
      <c r="F423" s="238" t="s">
        <v>238</v>
      </c>
      <c r="G423" s="236"/>
      <c r="H423" s="239">
        <v>8.1600000000000001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141</v>
      </c>
      <c r="AU423" s="245" t="s">
        <v>81</v>
      </c>
      <c r="AV423" s="14" t="s">
        <v>81</v>
      </c>
      <c r="AW423" s="14" t="s">
        <v>33</v>
      </c>
      <c r="AX423" s="14" t="s">
        <v>71</v>
      </c>
      <c r="AY423" s="245" t="s">
        <v>129</v>
      </c>
    </row>
    <row r="424" s="14" customFormat="1">
      <c r="A424" s="14"/>
      <c r="B424" s="235"/>
      <c r="C424" s="236"/>
      <c r="D424" s="226" t="s">
        <v>141</v>
      </c>
      <c r="E424" s="237" t="s">
        <v>19</v>
      </c>
      <c r="F424" s="238" t="s">
        <v>239</v>
      </c>
      <c r="G424" s="236"/>
      <c r="H424" s="239">
        <v>7.3440000000000003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141</v>
      </c>
      <c r="AU424" s="245" t="s">
        <v>81</v>
      </c>
      <c r="AV424" s="14" t="s">
        <v>81</v>
      </c>
      <c r="AW424" s="14" t="s">
        <v>33</v>
      </c>
      <c r="AX424" s="14" t="s">
        <v>71</v>
      </c>
      <c r="AY424" s="245" t="s">
        <v>129</v>
      </c>
    </row>
    <row r="425" s="14" customFormat="1">
      <c r="A425" s="14"/>
      <c r="B425" s="235"/>
      <c r="C425" s="236"/>
      <c r="D425" s="226" t="s">
        <v>141</v>
      </c>
      <c r="E425" s="237" t="s">
        <v>19</v>
      </c>
      <c r="F425" s="238" t="s">
        <v>240</v>
      </c>
      <c r="G425" s="236"/>
      <c r="H425" s="239">
        <v>0.074999999999999997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141</v>
      </c>
      <c r="AU425" s="245" t="s">
        <v>81</v>
      </c>
      <c r="AV425" s="14" t="s">
        <v>81</v>
      </c>
      <c r="AW425" s="14" t="s">
        <v>33</v>
      </c>
      <c r="AX425" s="14" t="s">
        <v>71</v>
      </c>
      <c r="AY425" s="245" t="s">
        <v>129</v>
      </c>
    </row>
    <row r="426" s="14" customFormat="1">
      <c r="A426" s="14"/>
      <c r="B426" s="235"/>
      <c r="C426" s="236"/>
      <c r="D426" s="226" t="s">
        <v>141</v>
      </c>
      <c r="E426" s="237" t="s">
        <v>19</v>
      </c>
      <c r="F426" s="238" t="s">
        <v>241</v>
      </c>
      <c r="G426" s="236"/>
      <c r="H426" s="239">
        <v>3.0529999999999999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141</v>
      </c>
      <c r="AU426" s="245" t="s">
        <v>81</v>
      </c>
      <c r="AV426" s="14" t="s">
        <v>81</v>
      </c>
      <c r="AW426" s="14" t="s">
        <v>33</v>
      </c>
      <c r="AX426" s="14" t="s">
        <v>71</v>
      </c>
      <c r="AY426" s="245" t="s">
        <v>129</v>
      </c>
    </row>
    <row r="427" s="14" customFormat="1">
      <c r="A427" s="14"/>
      <c r="B427" s="235"/>
      <c r="C427" s="236"/>
      <c r="D427" s="226" t="s">
        <v>141</v>
      </c>
      <c r="E427" s="237" t="s">
        <v>19</v>
      </c>
      <c r="F427" s="238" t="s">
        <v>242</v>
      </c>
      <c r="G427" s="236"/>
      <c r="H427" s="239">
        <v>2.8599999999999999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141</v>
      </c>
      <c r="AU427" s="245" t="s">
        <v>81</v>
      </c>
      <c r="AV427" s="14" t="s">
        <v>81</v>
      </c>
      <c r="AW427" s="14" t="s">
        <v>33</v>
      </c>
      <c r="AX427" s="14" t="s">
        <v>71</v>
      </c>
      <c r="AY427" s="245" t="s">
        <v>129</v>
      </c>
    </row>
    <row r="428" s="14" customFormat="1">
      <c r="A428" s="14"/>
      <c r="B428" s="235"/>
      <c r="C428" s="236"/>
      <c r="D428" s="226" t="s">
        <v>141</v>
      </c>
      <c r="E428" s="237" t="s">
        <v>19</v>
      </c>
      <c r="F428" s="238" t="s">
        <v>243</v>
      </c>
      <c r="G428" s="236"/>
      <c r="H428" s="239">
        <v>0.14999999999999999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141</v>
      </c>
      <c r="AU428" s="245" t="s">
        <v>81</v>
      </c>
      <c r="AV428" s="14" t="s">
        <v>81</v>
      </c>
      <c r="AW428" s="14" t="s">
        <v>33</v>
      </c>
      <c r="AX428" s="14" t="s">
        <v>71</v>
      </c>
      <c r="AY428" s="245" t="s">
        <v>129</v>
      </c>
    </row>
    <row r="429" s="14" customFormat="1">
      <c r="A429" s="14"/>
      <c r="B429" s="235"/>
      <c r="C429" s="236"/>
      <c r="D429" s="226" t="s">
        <v>141</v>
      </c>
      <c r="E429" s="237" t="s">
        <v>19</v>
      </c>
      <c r="F429" s="238" t="s">
        <v>244</v>
      </c>
      <c r="G429" s="236"/>
      <c r="H429" s="239">
        <v>0.20999999999999999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141</v>
      </c>
      <c r="AU429" s="245" t="s">
        <v>81</v>
      </c>
      <c r="AV429" s="14" t="s">
        <v>81</v>
      </c>
      <c r="AW429" s="14" t="s">
        <v>33</v>
      </c>
      <c r="AX429" s="14" t="s">
        <v>71</v>
      </c>
      <c r="AY429" s="245" t="s">
        <v>129</v>
      </c>
    </row>
    <row r="430" s="15" customFormat="1">
      <c r="A430" s="15"/>
      <c r="B430" s="246"/>
      <c r="C430" s="247"/>
      <c r="D430" s="226" t="s">
        <v>141</v>
      </c>
      <c r="E430" s="248" t="s">
        <v>19</v>
      </c>
      <c r="F430" s="249" t="s">
        <v>144</v>
      </c>
      <c r="G430" s="247"/>
      <c r="H430" s="250">
        <v>21.852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141</v>
      </c>
      <c r="AU430" s="256" t="s">
        <v>81</v>
      </c>
      <c r="AV430" s="15" t="s">
        <v>137</v>
      </c>
      <c r="AW430" s="15" t="s">
        <v>33</v>
      </c>
      <c r="AX430" s="15" t="s">
        <v>79</v>
      </c>
      <c r="AY430" s="256" t="s">
        <v>129</v>
      </c>
    </row>
    <row r="431" s="2" customFormat="1" ht="21.75" customHeight="1">
      <c r="A431" s="40"/>
      <c r="B431" s="41"/>
      <c r="C431" s="206" t="s">
        <v>466</v>
      </c>
      <c r="D431" s="206" t="s">
        <v>132</v>
      </c>
      <c r="E431" s="207" t="s">
        <v>679</v>
      </c>
      <c r="F431" s="208" t="s">
        <v>680</v>
      </c>
      <c r="G431" s="209" t="s">
        <v>135</v>
      </c>
      <c r="H431" s="210">
        <v>21.852</v>
      </c>
      <c r="I431" s="211"/>
      <c r="J431" s="212">
        <f>ROUND(I431*H431,2)</f>
        <v>0</v>
      </c>
      <c r="K431" s="208" t="s">
        <v>136</v>
      </c>
      <c r="L431" s="46"/>
      <c r="M431" s="213" t="s">
        <v>19</v>
      </c>
      <c r="N431" s="214" t="s">
        <v>42</v>
      </c>
      <c r="O431" s="86"/>
      <c r="P431" s="215">
        <f>O431*H431</f>
        <v>0</v>
      </c>
      <c r="Q431" s="215">
        <v>0.0074999999999999997</v>
      </c>
      <c r="R431" s="215">
        <f>Q431*H431</f>
        <v>0.16389000000000001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256</v>
      </c>
      <c r="AT431" s="217" t="s">
        <v>132</v>
      </c>
      <c r="AU431" s="217" t="s">
        <v>81</v>
      </c>
      <c r="AY431" s="19" t="s">
        <v>129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79</v>
      </c>
      <c r="BK431" s="218">
        <f>ROUND(I431*H431,2)</f>
        <v>0</v>
      </c>
      <c r="BL431" s="19" t="s">
        <v>256</v>
      </c>
      <c r="BM431" s="217" t="s">
        <v>681</v>
      </c>
    </row>
    <row r="432" s="2" customFormat="1">
      <c r="A432" s="40"/>
      <c r="B432" s="41"/>
      <c r="C432" s="42"/>
      <c r="D432" s="219" t="s">
        <v>139</v>
      </c>
      <c r="E432" s="42"/>
      <c r="F432" s="220" t="s">
        <v>682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139</v>
      </c>
      <c r="AU432" s="19" t="s">
        <v>81</v>
      </c>
    </row>
    <row r="433" s="13" customFormat="1">
      <c r="A433" s="13"/>
      <c r="B433" s="224"/>
      <c r="C433" s="225"/>
      <c r="D433" s="226" t="s">
        <v>141</v>
      </c>
      <c r="E433" s="227" t="s">
        <v>19</v>
      </c>
      <c r="F433" s="228" t="s">
        <v>650</v>
      </c>
      <c r="G433" s="225"/>
      <c r="H433" s="227" t="s">
        <v>19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141</v>
      </c>
      <c r="AU433" s="234" t="s">
        <v>81</v>
      </c>
      <c r="AV433" s="13" t="s">
        <v>79</v>
      </c>
      <c r="AW433" s="13" t="s">
        <v>33</v>
      </c>
      <c r="AX433" s="13" t="s">
        <v>71</v>
      </c>
      <c r="AY433" s="234" t="s">
        <v>129</v>
      </c>
    </row>
    <row r="434" s="14" customFormat="1">
      <c r="A434" s="14"/>
      <c r="B434" s="235"/>
      <c r="C434" s="236"/>
      <c r="D434" s="226" t="s">
        <v>141</v>
      </c>
      <c r="E434" s="237" t="s">
        <v>19</v>
      </c>
      <c r="F434" s="238" t="s">
        <v>238</v>
      </c>
      <c r="G434" s="236"/>
      <c r="H434" s="239">
        <v>8.1600000000000001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141</v>
      </c>
      <c r="AU434" s="245" t="s">
        <v>81</v>
      </c>
      <c r="AV434" s="14" t="s">
        <v>81</v>
      </c>
      <c r="AW434" s="14" t="s">
        <v>33</v>
      </c>
      <c r="AX434" s="14" t="s">
        <v>71</v>
      </c>
      <c r="AY434" s="245" t="s">
        <v>129</v>
      </c>
    </row>
    <row r="435" s="14" customFormat="1">
      <c r="A435" s="14"/>
      <c r="B435" s="235"/>
      <c r="C435" s="236"/>
      <c r="D435" s="226" t="s">
        <v>141</v>
      </c>
      <c r="E435" s="237" t="s">
        <v>19</v>
      </c>
      <c r="F435" s="238" t="s">
        <v>239</v>
      </c>
      <c r="G435" s="236"/>
      <c r="H435" s="239">
        <v>7.3440000000000003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141</v>
      </c>
      <c r="AU435" s="245" t="s">
        <v>81</v>
      </c>
      <c r="AV435" s="14" t="s">
        <v>81</v>
      </c>
      <c r="AW435" s="14" t="s">
        <v>33</v>
      </c>
      <c r="AX435" s="14" t="s">
        <v>71</v>
      </c>
      <c r="AY435" s="245" t="s">
        <v>129</v>
      </c>
    </row>
    <row r="436" s="14" customFormat="1">
      <c r="A436" s="14"/>
      <c r="B436" s="235"/>
      <c r="C436" s="236"/>
      <c r="D436" s="226" t="s">
        <v>141</v>
      </c>
      <c r="E436" s="237" t="s">
        <v>19</v>
      </c>
      <c r="F436" s="238" t="s">
        <v>240</v>
      </c>
      <c r="G436" s="236"/>
      <c r="H436" s="239">
        <v>0.074999999999999997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141</v>
      </c>
      <c r="AU436" s="245" t="s">
        <v>81</v>
      </c>
      <c r="AV436" s="14" t="s">
        <v>81</v>
      </c>
      <c r="AW436" s="14" t="s">
        <v>33</v>
      </c>
      <c r="AX436" s="14" t="s">
        <v>71</v>
      </c>
      <c r="AY436" s="245" t="s">
        <v>129</v>
      </c>
    </row>
    <row r="437" s="14" customFormat="1">
      <c r="A437" s="14"/>
      <c r="B437" s="235"/>
      <c r="C437" s="236"/>
      <c r="D437" s="226" t="s">
        <v>141</v>
      </c>
      <c r="E437" s="237" t="s">
        <v>19</v>
      </c>
      <c r="F437" s="238" t="s">
        <v>241</v>
      </c>
      <c r="G437" s="236"/>
      <c r="H437" s="239">
        <v>3.0529999999999999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141</v>
      </c>
      <c r="AU437" s="245" t="s">
        <v>81</v>
      </c>
      <c r="AV437" s="14" t="s">
        <v>81</v>
      </c>
      <c r="AW437" s="14" t="s">
        <v>33</v>
      </c>
      <c r="AX437" s="14" t="s">
        <v>71</v>
      </c>
      <c r="AY437" s="245" t="s">
        <v>129</v>
      </c>
    </row>
    <row r="438" s="14" customFormat="1">
      <c r="A438" s="14"/>
      <c r="B438" s="235"/>
      <c r="C438" s="236"/>
      <c r="D438" s="226" t="s">
        <v>141</v>
      </c>
      <c r="E438" s="237" t="s">
        <v>19</v>
      </c>
      <c r="F438" s="238" t="s">
        <v>242</v>
      </c>
      <c r="G438" s="236"/>
      <c r="H438" s="239">
        <v>2.8599999999999999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141</v>
      </c>
      <c r="AU438" s="245" t="s">
        <v>81</v>
      </c>
      <c r="AV438" s="14" t="s">
        <v>81</v>
      </c>
      <c r="AW438" s="14" t="s">
        <v>33</v>
      </c>
      <c r="AX438" s="14" t="s">
        <v>71</v>
      </c>
      <c r="AY438" s="245" t="s">
        <v>129</v>
      </c>
    </row>
    <row r="439" s="14" customFormat="1">
      <c r="A439" s="14"/>
      <c r="B439" s="235"/>
      <c r="C439" s="236"/>
      <c r="D439" s="226" t="s">
        <v>141</v>
      </c>
      <c r="E439" s="237" t="s">
        <v>19</v>
      </c>
      <c r="F439" s="238" t="s">
        <v>243</v>
      </c>
      <c r="G439" s="236"/>
      <c r="H439" s="239">
        <v>0.14999999999999999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141</v>
      </c>
      <c r="AU439" s="245" t="s">
        <v>81</v>
      </c>
      <c r="AV439" s="14" t="s">
        <v>81</v>
      </c>
      <c r="AW439" s="14" t="s">
        <v>33</v>
      </c>
      <c r="AX439" s="14" t="s">
        <v>71</v>
      </c>
      <c r="AY439" s="245" t="s">
        <v>129</v>
      </c>
    </row>
    <row r="440" s="14" customFormat="1">
      <c r="A440" s="14"/>
      <c r="B440" s="235"/>
      <c r="C440" s="236"/>
      <c r="D440" s="226" t="s">
        <v>141</v>
      </c>
      <c r="E440" s="237" t="s">
        <v>19</v>
      </c>
      <c r="F440" s="238" t="s">
        <v>244</v>
      </c>
      <c r="G440" s="236"/>
      <c r="H440" s="239">
        <v>0.20999999999999999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141</v>
      </c>
      <c r="AU440" s="245" t="s">
        <v>81</v>
      </c>
      <c r="AV440" s="14" t="s">
        <v>81</v>
      </c>
      <c r="AW440" s="14" t="s">
        <v>33</v>
      </c>
      <c r="AX440" s="14" t="s">
        <v>71</v>
      </c>
      <c r="AY440" s="245" t="s">
        <v>129</v>
      </c>
    </row>
    <row r="441" s="15" customFormat="1">
      <c r="A441" s="15"/>
      <c r="B441" s="246"/>
      <c r="C441" s="247"/>
      <c r="D441" s="226" t="s">
        <v>141</v>
      </c>
      <c r="E441" s="248" t="s">
        <v>19</v>
      </c>
      <c r="F441" s="249" t="s">
        <v>144</v>
      </c>
      <c r="G441" s="247"/>
      <c r="H441" s="250">
        <v>21.852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141</v>
      </c>
      <c r="AU441" s="256" t="s">
        <v>81</v>
      </c>
      <c r="AV441" s="15" t="s">
        <v>137</v>
      </c>
      <c r="AW441" s="15" t="s">
        <v>33</v>
      </c>
      <c r="AX441" s="15" t="s">
        <v>79</v>
      </c>
      <c r="AY441" s="256" t="s">
        <v>129</v>
      </c>
    </row>
    <row r="442" s="2" customFormat="1" ht="16.5" customHeight="1">
      <c r="A442" s="40"/>
      <c r="B442" s="41"/>
      <c r="C442" s="206" t="s">
        <v>471</v>
      </c>
      <c r="D442" s="206" t="s">
        <v>132</v>
      </c>
      <c r="E442" s="207" t="s">
        <v>527</v>
      </c>
      <c r="F442" s="208" t="s">
        <v>528</v>
      </c>
      <c r="G442" s="209" t="s">
        <v>135</v>
      </c>
      <c r="H442" s="210">
        <v>22.709</v>
      </c>
      <c r="I442" s="211"/>
      <c r="J442" s="212">
        <f>ROUND(I442*H442,2)</f>
        <v>0</v>
      </c>
      <c r="K442" s="208" t="s">
        <v>136</v>
      </c>
      <c r="L442" s="46"/>
      <c r="M442" s="213" t="s">
        <v>19</v>
      </c>
      <c r="N442" s="214" t="s">
        <v>42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0.0030000000000000001</v>
      </c>
      <c r="T442" s="216">
        <f>S442*H442</f>
        <v>0.068127000000000007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256</v>
      </c>
      <c r="AT442" s="217" t="s">
        <v>132</v>
      </c>
      <c r="AU442" s="217" t="s">
        <v>81</v>
      </c>
      <c r="AY442" s="19" t="s">
        <v>129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79</v>
      </c>
      <c r="BK442" s="218">
        <f>ROUND(I442*H442,2)</f>
        <v>0</v>
      </c>
      <c r="BL442" s="19" t="s">
        <v>256</v>
      </c>
      <c r="BM442" s="217" t="s">
        <v>529</v>
      </c>
    </row>
    <row r="443" s="2" customFormat="1">
      <c r="A443" s="40"/>
      <c r="B443" s="41"/>
      <c r="C443" s="42"/>
      <c r="D443" s="219" t="s">
        <v>139</v>
      </c>
      <c r="E443" s="42"/>
      <c r="F443" s="220" t="s">
        <v>530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139</v>
      </c>
      <c r="AU443" s="19" t="s">
        <v>81</v>
      </c>
    </row>
    <row r="444" s="13" customFormat="1">
      <c r="A444" s="13"/>
      <c r="B444" s="224"/>
      <c r="C444" s="225"/>
      <c r="D444" s="226" t="s">
        <v>141</v>
      </c>
      <c r="E444" s="227" t="s">
        <v>19</v>
      </c>
      <c r="F444" s="228" t="s">
        <v>254</v>
      </c>
      <c r="G444" s="225"/>
      <c r="H444" s="227" t="s">
        <v>19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141</v>
      </c>
      <c r="AU444" s="234" t="s">
        <v>81</v>
      </c>
      <c r="AV444" s="13" t="s">
        <v>79</v>
      </c>
      <c r="AW444" s="13" t="s">
        <v>33</v>
      </c>
      <c r="AX444" s="13" t="s">
        <v>71</v>
      </c>
      <c r="AY444" s="234" t="s">
        <v>129</v>
      </c>
    </row>
    <row r="445" s="14" customFormat="1">
      <c r="A445" s="14"/>
      <c r="B445" s="235"/>
      <c r="C445" s="236"/>
      <c r="D445" s="226" t="s">
        <v>141</v>
      </c>
      <c r="E445" s="237" t="s">
        <v>19</v>
      </c>
      <c r="F445" s="238" t="s">
        <v>522</v>
      </c>
      <c r="G445" s="236"/>
      <c r="H445" s="239">
        <v>12.112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141</v>
      </c>
      <c r="AU445" s="245" t="s">
        <v>81</v>
      </c>
      <c r="AV445" s="14" t="s">
        <v>81</v>
      </c>
      <c r="AW445" s="14" t="s">
        <v>33</v>
      </c>
      <c r="AX445" s="14" t="s">
        <v>71</v>
      </c>
      <c r="AY445" s="245" t="s">
        <v>129</v>
      </c>
    </row>
    <row r="446" s="14" customFormat="1">
      <c r="A446" s="14"/>
      <c r="B446" s="235"/>
      <c r="C446" s="236"/>
      <c r="D446" s="226" t="s">
        <v>141</v>
      </c>
      <c r="E446" s="237" t="s">
        <v>19</v>
      </c>
      <c r="F446" s="238" t="s">
        <v>523</v>
      </c>
      <c r="G446" s="236"/>
      <c r="H446" s="239">
        <v>0.47999999999999998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141</v>
      </c>
      <c r="AU446" s="245" t="s">
        <v>81</v>
      </c>
      <c r="AV446" s="14" t="s">
        <v>81</v>
      </c>
      <c r="AW446" s="14" t="s">
        <v>33</v>
      </c>
      <c r="AX446" s="14" t="s">
        <v>71</v>
      </c>
      <c r="AY446" s="245" t="s">
        <v>129</v>
      </c>
    </row>
    <row r="447" s="14" customFormat="1">
      <c r="A447" s="14"/>
      <c r="B447" s="235"/>
      <c r="C447" s="236"/>
      <c r="D447" s="226" t="s">
        <v>141</v>
      </c>
      <c r="E447" s="237" t="s">
        <v>19</v>
      </c>
      <c r="F447" s="238" t="s">
        <v>524</v>
      </c>
      <c r="G447" s="236"/>
      <c r="H447" s="239">
        <v>9.9220000000000006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141</v>
      </c>
      <c r="AU447" s="245" t="s">
        <v>81</v>
      </c>
      <c r="AV447" s="14" t="s">
        <v>81</v>
      </c>
      <c r="AW447" s="14" t="s">
        <v>33</v>
      </c>
      <c r="AX447" s="14" t="s">
        <v>71</v>
      </c>
      <c r="AY447" s="245" t="s">
        <v>129</v>
      </c>
    </row>
    <row r="448" s="14" customFormat="1">
      <c r="A448" s="14"/>
      <c r="B448" s="235"/>
      <c r="C448" s="236"/>
      <c r="D448" s="226" t="s">
        <v>141</v>
      </c>
      <c r="E448" s="237" t="s">
        <v>19</v>
      </c>
      <c r="F448" s="238" t="s">
        <v>525</v>
      </c>
      <c r="G448" s="236"/>
      <c r="H448" s="239">
        <v>0.19500000000000001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141</v>
      </c>
      <c r="AU448" s="245" t="s">
        <v>81</v>
      </c>
      <c r="AV448" s="14" t="s">
        <v>81</v>
      </c>
      <c r="AW448" s="14" t="s">
        <v>33</v>
      </c>
      <c r="AX448" s="14" t="s">
        <v>71</v>
      </c>
      <c r="AY448" s="245" t="s">
        <v>129</v>
      </c>
    </row>
    <row r="449" s="15" customFormat="1">
      <c r="A449" s="15"/>
      <c r="B449" s="246"/>
      <c r="C449" s="247"/>
      <c r="D449" s="226" t="s">
        <v>141</v>
      </c>
      <c r="E449" s="248" t="s">
        <v>19</v>
      </c>
      <c r="F449" s="249" t="s">
        <v>144</v>
      </c>
      <c r="G449" s="247"/>
      <c r="H449" s="250">
        <v>22.709000000000003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141</v>
      </c>
      <c r="AU449" s="256" t="s">
        <v>81</v>
      </c>
      <c r="AV449" s="15" t="s">
        <v>137</v>
      </c>
      <c r="AW449" s="15" t="s">
        <v>33</v>
      </c>
      <c r="AX449" s="15" t="s">
        <v>79</v>
      </c>
      <c r="AY449" s="256" t="s">
        <v>129</v>
      </c>
    </row>
    <row r="450" s="2" customFormat="1" ht="16.5" customHeight="1">
      <c r="A450" s="40"/>
      <c r="B450" s="41"/>
      <c r="C450" s="206" t="s">
        <v>476</v>
      </c>
      <c r="D450" s="206" t="s">
        <v>132</v>
      </c>
      <c r="E450" s="207" t="s">
        <v>683</v>
      </c>
      <c r="F450" s="208" t="s">
        <v>684</v>
      </c>
      <c r="G450" s="209" t="s">
        <v>135</v>
      </c>
      <c r="H450" s="210">
        <v>21.852</v>
      </c>
      <c r="I450" s="211"/>
      <c r="J450" s="212">
        <f>ROUND(I450*H450,2)</f>
        <v>0</v>
      </c>
      <c r="K450" s="208" t="s">
        <v>136</v>
      </c>
      <c r="L450" s="46"/>
      <c r="M450" s="213" t="s">
        <v>19</v>
      </c>
      <c r="N450" s="214" t="s">
        <v>42</v>
      </c>
      <c r="O450" s="86"/>
      <c r="P450" s="215">
        <f>O450*H450</f>
        <v>0</v>
      </c>
      <c r="Q450" s="215">
        <v>0.00029999999999999997</v>
      </c>
      <c r="R450" s="215">
        <f>Q450*H450</f>
        <v>0.0065555999999999991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256</v>
      </c>
      <c r="AT450" s="217" t="s">
        <v>132</v>
      </c>
      <c r="AU450" s="217" t="s">
        <v>81</v>
      </c>
      <c r="AY450" s="19" t="s">
        <v>129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79</v>
      </c>
      <c r="BK450" s="218">
        <f>ROUND(I450*H450,2)</f>
        <v>0</v>
      </c>
      <c r="BL450" s="19" t="s">
        <v>256</v>
      </c>
      <c r="BM450" s="217" t="s">
        <v>685</v>
      </c>
    </row>
    <row r="451" s="2" customFormat="1">
      <c r="A451" s="40"/>
      <c r="B451" s="41"/>
      <c r="C451" s="42"/>
      <c r="D451" s="219" t="s">
        <v>139</v>
      </c>
      <c r="E451" s="42"/>
      <c r="F451" s="220" t="s">
        <v>686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139</v>
      </c>
      <c r="AU451" s="19" t="s">
        <v>81</v>
      </c>
    </row>
    <row r="452" s="13" customFormat="1">
      <c r="A452" s="13"/>
      <c r="B452" s="224"/>
      <c r="C452" s="225"/>
      <c r="D452" s="226" t="s">
        <v>141</v>
      </c>
      <c r="E452" s="227" t="s">
        <v>19</v>
      </c>
      <c r="F452" s="228" t="s">
        <v>650</v>
      </c>
      <c r="G452" s="225"/>
      <c r="H452" s="227" t="s">
        <v>19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141</v>
      </c>
      <c r="AU452" s="234" t="s">
        <v>81</v>
      </c>
      <c r="AV452" s="13" t="s">
        <v>79</v>
      </c>
      <c r="AW452" s="13" t="s">
        <v>33</v>
      </c>
      <c r="AX452" s="13" t="s">
        <v>71</v>
      </c>
      <c r="AY452" s="234" t="s">
        <v>129</v>
      </c>
    </row>
    <row r="453" s="14" customFormat="1">
      <c r="A453" s="14"/>
      <c r="B453" s="235"/>
      <c r="C453" s="236"/>
      <c r="D453" s="226" t="s">
        <v>141</v>
      </c>
      <c r="E453" s="237" t="s">
        <v>19</v>
      </c>
      <c r="F453" s="238" t="s">
        <v>238</v>
      </c>
      <c r="G453" s="236"/>
      <c r="H453" s="239">
        <v>8.1600000000000001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141</v>
      </c>
      <c r="AU453" s="245" t="s">
        <v>81</v>
      </c>
      <c r="AV453" s="14" t="s">
        <v>81</v>
      </c>
      <c r="AW453" s="14" t="s">
        <v>33</v>
      </c>
      <c r="AX453" s="14" t="s">
        <v>71</v>
      </c>
      <c r="AY453" s="245" t="s">
        <v>129</v>
      </c>
    </row>
    <row r="454" s="14" customFormat="1">
      <c r="A454" s="14"/>
      <c r="B454" s="235"/>
      <c r="C454" s="236"/>
      <c r="D454" s="226" t="s">
        <v>141</v>
      </c>
      <c r="E454" s="237" t="s">
        <v>19</v>
      </c>
      <c r="F454" s="238" t="s">
        <v>239</v>
      </c>
      <c r="G454" s="236"/>
      <c r="H454" s="239">
        <v>7.3440000000000003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141</v>
      </c>
      <c r="AU454" s="245" t="s">
        <v>81</v>
      </c>
      <c r="AV454" s="14" t="s">
        <v>81</v>
      </c>
      <c r="AW454" s="14" t="s">
        <v>33</v>
      </c>
      <c r="AX454" s="14" t="s">
        <v>71</v>
      </c>
      <c r="AY454" s="245" t="s">
        <v>129</v>
      </c>
    </row>
    <row r="455" s="14" customFormat="1">
      <c r="A455" s="14"/>
      <c r="B455" s="235"/>
      <c r="C455" s="236"/>
      <c r="D455" s="226" t="s">
        <v>141</v>
      </c>
      <c r="E455" s="237" t="s">
        <v>19</v>
      </c>
      <c r="F455" s="238" t="s">
        <v>240</v>
      </c>
      <c r="G455" s="236"/>
      <c r="H455" s="239">
        <v>0.074999999999999997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141</v>
      </c>
      <c r="AU455" s="245" t="s">
        <v>81</v>
      </c>
      <c r="AV455" s="14" t="s">
        <v>81</v>
      </c>
      <c r="AW455" s="14" t="s">
        <v>33</v>
      </c>
      <c r="AX455" s="14" t="s">
        <v>71</v>
      </c>
      <c r="AY455" s="245" t="s">
        <v>129</v>
      </c>
    </row>
    <row r="456" s="14" customFormat="1">
      <c r="A456" s="14"/>
      <c r="B456" s="235"/>
      <c r="C456" s="236"/>
      <c r="D456" s="226" t="s">
        <v>141</v>
      </c>
      <c r="E456" s="237" t="s">
        <v>19</v>
      </c>
      <c r="F456" s="238" t="s">
        <v>241</v>
      </c>
      <c r="G456" s="236"/>
      <c r="H456" s="239">
        <v>3.0529999999999999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141</v>
      </c>
      <c r="AU456" s="245" t="s">
        <v>81</v>
      </c>
      <c r="AV456" s="14" t="s">
        <v>81</v>
      </c>
      <c r="AW456" s="14" t="s">
        <v>33</v>
      </c>
      <c r="AX456" s="14" t="s">
        <v>71</v>
      </c>
      <c r="AY456" s="245" t="s">
        <v>129</v>
      </c>
    </row>
    <row r="457" s="14" customFormat="1">
      <c r="A457" s="14"/>
      <c r="B457" s="235"/>
      <c r="C457" s="236"/>
      <c r="D457" s="226" t="s">
        <v>141</v>
      </c>
      <c r="E457" s="237" t="s">
        <v>19</v>
      </c>
      <c r="F457" s="238" t="s">
        <v>242</v>
      </c>
      <c r="G457" s="236"/>
      <c r="H457" s="239">
        <v>2.8599999999999999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141</v>
      </c>
      <c r="AU457" s="245" t="s">
        <v>81</v>
      </c>
      <c r="AV457" s="14" t="s">
        <v>81</v>
      </c>
      <c r="AW457" s="14" t="s">
        <v>33</v>
      </c>
      <c r="AX457" s="14" t="s">
        <v>71</v>
      </c>
      <c r="AY457" s="245" t="s">
        <v>129</v>
      </c>
    </row>
    <row r="458" s="14" customFormat="1">
      <c r="A458" s="14"/>
      <c r="B458" s="235"/>
      <c r="C458" s="236"/>
      <c r="D458" s="226" t="s">
        <v>141</v>
      </c>
      <c r="E458" s="237" t="s">
        <v>19</v>
      </c>
      <c r="F458" s="238" t="s">
        <v>243</v>
      </c>
      <c r="G458" s="236"/>
      <c r="H458" s="239">
        <v>0.14999999999999999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141</v>
      </c>
      <c r="AU458" s="245" t="s">
        <v>81</v>
      </c>
      <c r="AV458" s="14" t="s">
        <v>81</v>
      </c>
      <c r="AW458" s="14" t="s">
        <v>33</v>
      </c>
      <c r="AX458" s="14" t="s">
        <v>71</v>
      </c>
      <c r="AY458" s="245" t="s">
        <v>129</v>
      </c>
    </row>
    <row r="459" s="14" customFormat="1">
      <c r="A459" s="14"/>
      <c r="B459" s="235"/>
      <c r="C459" s="236"/>
      <c r="D459" s="226" t="s">
        <v>141</v>
      </c>
      <c r="E459" s="237" t="s">
        <v>19</v>
      </c>
      <c r="F459" s="238" t="s">
        <v>244</v>
      </c>
      <c r="G459" s="236"/>
      <c r="H459" s="239">
        <v>0.20999999999999999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141</v>
      </c>
      <c r="AU459" s="245" t="s">
        <v>81</v>
      </c>
      <c r="AV459" s="14" t="s">
        <v>81</v>
      </c>
      <c r="AW459" s="14" t="s">
        <v>33</v>
      </c>
      <c r="AX459" s="14" t="s">
        <v>71</v>
      </c>
      <c r="AY459" s="245" t="s">
        <v>129</v>
      </c>
    </row>
    <row r="460" s="15" customFormat="1">
      <c r="A460" s="15"/>
      <c r="B460" s="246"/>
      <c r="C460" s="247"/>
      <c r="D460" s="226" t="s">
        <v>141</v>
      </c>
      <c r="E460" s="248" t="s">
        <v>19</v>
      </c>
      <c r="F460" s="249" t="s">
        <v>144</v>
      </c>
      <c r="G460" s="247"/>
      <c r="H460" s="250">
        <v>21.852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141</v>
      </c>
      <c r="AU460" s="256" t="s">
        <v>81</v>
      </c>
      <c r="AV460" s="15" t="s">
        <v>137</v>
      </c>
      <c r="AW460" s="15" t="s">
        <v>33</v>
      </c>
      <c r="AX460" s="15" t="s">
        <v>79</v>
      </c>
      <c r="AY460" s="256" t="s">
        <v>129</v>
      </c>
    </row>
    <row r="461" s="2" customFormat="1" ht="24.15" customHeight="1">
      <c r="A461" s="40"/>
      <c r="B461" s="41"/>
      <c r="C461" s="257" t="s">
        <v>481</v>
      </c>
      <c r="D461" s="257" t="s">
        <v>319</v>
      </c>
      <c r="E461" s="258" t="s">
        <v>687</v>
      </c>
      <c r="F461" s="259" t="s">
        <v>688</v>
      </c>
      <c r="G461" s="260" t="s">
        <v>135</v>
      </c>
      <c r="H461" s="261">
        <v>24.036999999999999</v>
      </c>
      <c r="I461" s="262"/>
      <c r="J461" s="263">
        <f>ROUND(I461*H461,2)</f>
        <v>0</v>
      </c>
      <c r="K461" s="259" t="s">
        <v>136</v>
      </c>
      <c r="L461" s="264"/>
      <c r="M461" s="265" t="s">
        <v>19</v>
      </c>
      <c r="N461" s="266" t="s">
        <v>42</v>
      </c>
      <c r="O461" s="86"/>
      <c r="P461" s="215">
        <f>O461*H461</f>
        <v>0</v>
      </c>
      <c r="Q461" s="215">
        <v>0.0018</v>
      </c>
      <c r="R461" s="215">
        <f>Q461*H461</f>
        <v>0.043266599999999995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322</v>
      </c>
      <c r="AT461" s="217" t="s">
        <v>319</v>
      </c>
      <c r="AU461" s="217" t="s">
        <v>81</v>
      </c>
      <c r="AY461" s="19" t="s">
        <v>129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79</v>
      </c>
      <c r="BK461" s="218">
        <f>ROUND(I461*H461,2)</f>
        <v>0</v>
      </c>
      <c r="BL461" s="19" t="s">
        <v>256</v>
      </c>
      <c r="BM461" s="217" t="s">
        <v>689</v>
      </c>
    </row>
    <row r="462" s="13" customFormat="1">
      <c r="A462" s="13"/>
      <c r="B462" s="224"/>
      <c r="C462" s="225"/>
      <c r="D462" s="226" t="s">
        <v>141</v>
      </c>
      <c r="E462" s="227" t="s">
        <v>19</v>
      </c>
      <c r="F462" s="228" t="s">
        <v>650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141</v>
      </c>
      <c r="AU462" s="234" t="s">
        <v>81</v>
      </c>
      <c r="AV462" s="13" t="s">
        <v>79</v>
      </c>
      <c r="AW462" s="13" t="s">
        <v>33</v>
      </c>
      <c r="AX462" s="13" t="s">
        <v>71</v>
      </c>
      <c r="AY462" s="234" t="s">
        <v>129</v>
      </c>
    </row>
    <row r="463" s="14" customFormat="1">
      <c r="A463" s="14"/>
      <c r="B463" s="235"/>
      <c r="C463" s="236"/>
      <c r="D463" s="226" t="s">
        <v>141</v>
      </c>
      <c r="E463" s="237" t="s">
        <v>19</v>
      </c>
      <c r="F463" s="238" t="s">
        <v>238</v>
      </c>
      <c r="G463" s="236"/>
      <c r="H463" s="239">
        <v>8.1600000000000001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141</v>
      </c>
      <c r="AU463" s="245" t="s">
        <v>81</v>
      </c>
      <c r="AV463" s="14" t="s">
        <v>81</v>
      </c>
      <c r="AW463" s="14" t="s">
        <v>33</v>
      </c>
      <c r="AX463" s="14" t="s">
        <v>71</v>
      </c>
      <c r="AY463" s="245" t="s">
        <v>129</v>
      </c>
    </row>
    <row r="464" s="14" customFormat="1">
      <c r="A464" s="14"/>
      <c r="B464" s="235"/>
      <c r="C464" s="236"/>
      <c r="D464" s="226" t="s">
        <v>141</v>
      </c>
      <c r="E464" s="237" t="s">
        <v>19</v>
      </c>
      <c r="F464" s="238" t="s">
        <v>239</v>
      </c>
      <c r="G464" s="236"/>
      <c r="H464" s="239">
        <v>7.3440000000000003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141</v>
      </c>
      <c r="AU464" s="245" t="s">
        <v>81</v>
      </c>
      <c r="AV464" s="14" t="s">
        <v>81</v>
      </c>
      <c r="AW464" s="14" t="s">
        <v>33</v>
      </c>
      <c r="AX464" s="14" t="s">
        <v>71</v>
      </c>
      <c r="AY464" s="245" t="s">
        <v>129</v>
      </c>
    </row>
    <row r="465" s="14" customFormat="1">
      <c r="A465" s="14"/>
      <c r="B465" s="235"/>
      <c r="C465" s="236"/>
      <c r="D465" s="226" t="s">
        <v>141</v>
      </c>
      <c r="E465" s="237" t="s">
        <v>19</v>
      </c>
      <c r="F465" s="238" t="s">
        <v>240</v>
      </c>
      <c r="G465" s="236"/>
      <c r="H465" s="239">
        <v>0.074999999999999997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141</v>
      </c>
      <c r="AU465" s="245" t="s">
        <v>81</v>
      </c>
      <c r="AV465" s="14" t="s">
        <v>81</v>
      </c>
      <c r="AW465" s="14" t="s">
        <v>33</v>
      </c>
      <c r="AX465" s="14" t="s">
        <v>71</v>
      </c>
      <c r="AY465" s="245" t="s">
        <v>129</v>
      </c>
    </row>
    <row r="466" s="14" customFormat="1">
      <c r="A466" s="14"/>
      <c r="B466" s="235"/>
      <c r="C466" s="236"/>
      <c r="D466" s="226" t="s">
        <v>141</v>
      </c>
      <c r="E466" s="237" t="s">
        <v>19</v>
      </c>
      <c r="F466" s="238" t="s">
        <v>241</v>
      </c>
      <c r="G466" s="236"/>
      <c r="H466" s="239">
        <v>3.0529999999999999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5" t="s">
        <v>141</v>
      </c>
      <c r="AU466" s="245" t="s">
        <v>81</v>
      </c>
      <c r="AV466" s="14" t="s">
        <v>81</v>
      </c>
      <c r="AW466" s="14" t="s">
        <v>33</v>
      </c>
      <c r="AX466" s="14" t="s">
        <v>71</v>
      </c>
      <c r="AY466" s="245" t="s">
        <v>129</v>
      </c>
    </row>
    <row r="467" s="14" customFormat="1">
      <c r="A467" s="14"/>
      <c r="B467" s="235"/>
      <c r="C467" s="236"/>
      <c r="D467" s="226" t="s">
        <v>141</v>
      </c>
      <c r="E467" s="237" t="s">
        <v>19</v>
      </c>
      <c r="F467" s="238" t="s">
        <v>242</v>
      </c>
      <c r="G467" s="236"/>
      <c r="H467" s="239">
        <v>2.8599999999999999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141</v>
      </c>
      <c r="AU467" s="245" t="s">
        <v>81</v>
      </c>
      <c r="AV467" s="14" t="s">
        <v>81</v>
      </c>
      <c r="AW467" s="14" t="s">
        <v>33</v>
      </c>
      <c r="AX467" s="14" t="s">
        <v>71</v>
      </c>
      <c r="AY467" s="245" t="s">
        <v>129</v>
      </c>
    </row>
    <row r="468" s="14" customFormat="1">
      <c r="A468" s="14"/>
      <c r="B468" s="235"/>
      <c r="C468" s="236"/>
      <c r="D468" s="226" t="s">
        <v>141</v>
      </c>
      <c r="E468" s="237" t="s">
        <v>19</v>
      </c>
      <c r="F468" s="238" t="s">
        <v>243</v>
      </c>
      <c r="G468" s="236"/>
      <c r="H468" s="239">
        <v>0.14999999999999999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141</v>
      </c>
      <c r="AU468" s="245" t="s">
        <v>81</v>
      </c>
      <c r="AV468" s="14" t="s">
        <v>81</v>
      </c>
      <c r="AW468" s="14" t="s">
        <v>33</v>
      </c>
      <c r="AX468" s="14" t="s">
        <v>71</v>
      </c>
      <c r="AY468" s="245" t="s">
        <v>129</v>
      </c>
    </row>
    <row r="469" s="14" customFormat="1">
      <c r="A469" s="14"/>
      <c r="B469" s="235"/>
      <c r="C469" s="236"/>
      <c r="D469" s="226" t="s">
        <v>141</v>
      </c>
      <c r="E469" s="237" t="s">
        <v>19</v>
      </c>
      <c r="F469" s="238" t="s">
        <v>244</v>
      </c>
      <c r="G469" s="236"/>
      <c r="H469" s="239">
        <v>0.20999999999999999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141</v>
      </c>
      <c r="AU469" s="245" t="s">
        <v>81</v>
      </c>
      <c r="AV469" s="14" t="s">
        <v>81</v>
      </c>
      <c r="AW469" s="14" t="s">
        <v>33</v>
      </c>
      <c r="AX469" s="14" t="s">
        <v>71</v>
      </c>
      <c r="AY469" s="245" t="s">
        <v>129</v>
      </c>
    </row>
    <row r="470" s="15" customFormat="1">
      <c r="A470" s="15"/>
      <c r="B470" s="246"/>
      <c r="C470" s="247"/>
      <c r="D470" s="226" t="s">
        <v>141</v>
      </c>
      <c r="E470" s="248" t="s">
        <v>19</v>
      </c>
      <c r="F470" s="249" t="s">
        <v>144</v>
      </c>
      <c r="G470" s="247"/>
      <c r="H470" s="250">
        <v>21.852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141</v>
      </c>
      <c r="AU470" s="256" t="s">
        <v>81</v>
      </c>
      <c r="AV470" s="15" t="s">
        <v>137</v>
      </c>
      <c r="AW470" s="15" t="s">
        <v>33</v>
      </c>
      <c r="AX470" s="15" t="s">
        <v>79</v>
      </c>
      <c r="AY470" s="256" t="s">
        <v>129</v>
      </c>
    </row>
    <row r="471" s="14" customFormat="1">
      <c r="A471" s="14"/>
      <c r="B471" s="235"/>
      <c r="C471" s="236"/>
      <c r="D471" s="226" t="s">
        <v>141</v>
      </c>
      <c r="E471" s="236"/>
      <c r="F471" s="238" t="s">
        <v>480</v>
      </c>
      <c r="G471" s="236"/>
      <c r="H471" s="239">
        <v>24.036999999999999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141</v>
      </c>
      <c r="AU471" s="245" t="s">
        <v>81</v>
      </c>
      <c r="AV471" s="14" t="s">
        <v>81</v>
      </c>
      <c r="AW471" s="14" t="s">
        <v>4</v>
      </c>
      <c r="AX471" s="14" t="s">
        <v>79</v>
      </c>
      <c r="AY471" s="245" t="s">
        <v>129</v>
      </c>
    </row>
    <row r="472" s="2" customFormat="1" ht="16.5" customHeight="1">
      <c r="A472" s="40"/>
      <c r="B472" s="41"/>
      <c r="C472" s="206" t="s">
        <v>487</v>
      </c>
      <c r="D472" s="206" t="s">
        <v>132</v>
      </c>
      <c r="E472" s="207" t="s">
        <v>690</v>
      </c>
      <c r="F472" s="208" t="s">
        <v>691</v>
      </c>
      <c r="G472" s="209" t="s">
        <v>313</v>
      </c>
      <c r="H472" s="210">
        <v>23.449999999999999</v>
      </c>
      <c r="I472" s="211"/>
      <c r="J472" s="212">
        <f>ROUND(I472*H472,2)</f>
        <v>0</v>
      </c>
      <c r="K472" s="208" t="s">
        <v>136</v>
      </c>
      <c r="L472" s="46"/>
      <c r="M472" s="213" t="s">
        <v>19</v>
      </c>
      <c r="N472" s="214" t="s">
        <v>42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0.00029999999999999997</v>
      </c>
      <c r="T472" s="216">
        <f>S472*H472</f>
        <v>0.0070349999999999996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256</v>
      </c>
      <c r="AT472" s="217" t="s">
        <v>132</v>
      </c>
      <c r="AU472" s="217" t="s">
        <v>81</v>
      </c>
      <c r="AY472" s="19" t="s">
        <v>129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79</v>
      </c>
      <c r="BK472" s="218">
        <f>ROUND(I472*H472,2)</f>
        <v>0</v>
      </c>
      <c r="BL472" s="19" t="s">
        <v>256</v>
      </c>
      <c r="BM472" s="217" t="s">
        <v>692</v>
      </c>
    </row>
    <row r="473" s="2" customFormat="1">
      <c r="A473" s="40"/>
      <c r="B473" s="41"/>
      <c r="C473" s="42"/>
      <c r="D473" s="219" t="s">
        <v>139</v>
      </c>
      <c r="E473" s="42"/>
      <c r="F473" s="220" t="s">
        <v>693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139</v>
      </c>
      <c r="AU473" s="19" t="s">
        <v>81</v>
      </c>
    </row>
    <row r="474" s="14" customFormat="1">
      <c r="A474" s="14"/>
      <c r="B474" s="235"/>
      <c r="C474" s="236"/>
      <c r="D474" s="226" t="s">
        <v>141</v>
      </c>
      <c r="E474" s="237" t="s">
        <v>19</v>
      </c>
      <c r="F474" s="238" t="s">
        <v>694</v>
      </c>
      <c r="G474" s="236"/>
      <c r="H474" s="239">
        <v>23.449999999999999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141</v>
      </c>
      <c r="AU474" s="245" t="s">
        <v>81</v>
      </c>
      <c r="AV474" s="14" t="s">
        <v>81</v>
      </c>
      <c r="AW474" s="14" t="s">
        <v>33</v>
      </c>
      <c r="AX474" s="14" t="s">
        <v>71</v>
      </c>
      <c r="AY474" s="245" t="s">
        <v>129</v>
      </c>
    </row>
    <row r="475" s="15" customFormat="1">
      <c r="A475" s="15"/>
      <c r="B475" s="246"/>
      <c r="C475" s="247"/>
      <c r="D475" s="226" t="s">
        <v>141</v>
      </c>
      <c r="E475" s="248" t="s">
        <v>19</v>
      </c>
      <c r="F475" s="249" t="s">
        <v>144</v>
      </c>
      <c r="G475" s="247"/>
      <c r="H475" s="250">
        <v>23.449999999999999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141</v>
      </c>
      <c r="AU475" s="256" t="s">
        <v>81</v>
      </c>
      <c r="AV475" s="15" t="s">
        <v>137</v>
      </c>
      <c r="AW475" s="15" t="s">
        <v>33</v>
      </c>
      <c r="AX475" s="15" t="s">
        <v>79</v>
      </c>
      <c r="AY475" s="256" t="s">
        <v>129</v>
      </c>
    </row>
    <row r="476" s="2" customFormat="1" ht="16.5" customHeight="1">
      <c r="A476" s="40"/>
      <c r="B476" s="41"/>
      <c r="C476" s="206" t="s">
        <v>493</v>
      </c>
      <c r="D476" s="206" t="s">
        <v>132</v>
      </c>
      <c r="E476" s="207" t="s">
        <v>695</v>
      </c>
      <c r="F476" s="208" t="s">
        <v>696</v>
      </c>
      <c r="G476" s="209" t="s">
        <v>313</v>
      </c>
      <c r="H476" s="210">
        <v>7.8600000000000003</v>
      </c>
      <c r="I476" s="211"/>
      <c r="J476" s="212">
        <f>ROUND(I476*H476,2)</f>
        <v>0</v>
      </c>
      <c r="K476" s="208" t="s">
        <v>136</v>
      </c>
      <c r="L476" s="46"/>
      <c r="M476" s="213" t="s">
        <v>19</v>
      </c>
      <c r="N476" s="214" t="s">
        <v>42</v>
      </c>
      <c r="O476" s="86"/>
      <c r="P476" s="215">
        <f>O476*H476</f>
        <v>0</v>
      </c>
      <c r="Q476" s="215">
        <v>1.0000000000000001E-05</v>
      </c>
      <c r="R476" s="215">
        <f>Q476*H476</f>
        <v>7.8600000000000013E-05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256</v>
      </c>
      <c r="AT476" s="217" t="s">
        <v>132</v>
      </c>
      <c r="AU476" s="217" t="s">
        <v>81</v>
      </c>
      <c r="AY476" s="19" t="s">
        <v>129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79</v>
      </c>
      <c r="BK476" s="218">
        <f>ROUND(I476*H476,2)</f>
        <v>0</v>
      </c>
      <c r="BL476" s="19" t="s">
        <v>256</v>
      </c>
      <c r="BM476" s="217" t="s">
        <v>697</v>
      </c>
    </row>
    <row r="477" s="2" customFormat="1">
      <c r="A477" s="40"/>
      <c r="B477" s="41"/>
      <c r="C477" s="42"/>
      <c r="D477" s="219" t="s">
        <v>139</v>
      </c>
      <c r="E477" s="42"/>
      <c r="F477" s="220" t="s">
        <v>698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139</v>
      </c>
      <c r="AU477" s="19" t="s">
        <v>81</v>
      </c>
    </row>
    <row r="478" s="13" customFormat="1">
      <c r="A478" s="13"/>
      <c r="B478" s="224"/>
      <c r="C478" s="225"/>
      <c r="D478" s="226" t="s">
        <v>141</v>
      </c>
      <c r="E478" s="227" t="s">
        <v>19</v>
      </c>
      <c r="F478" s="228" t="s">
        <v>650</v>
      </c>
      <c r="G478" s="225"/>
      <c r="H478" s="227" t="s">
        <v>19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141</v>
      </c>
      <c r="AU478" s="234" t="s">
        <v>81</v>
      </c>
      <c r="AV478" s="13" t="s">
        <v>79</v>
      </c>
      <c r="AW478" s="13" t="s">
        <v>33</v>
      </c>
      <c r="AX478" s="13" t="s">
        <v>71</v>
      </c>
      <c r="AY478" s="234" t="s">
        <v>129</v>
      </c>
    </row>
    <row r="479" s="14" customFormat="1">
      <c r="A479" s="14"/>
      <c r="B479" s="235"/>
      <c r="C479" s="236"/>
      <c r="D479" s="226" t="s">
        <v>141</v>
      </c>
      <c r="E479" s="237" t="s">
        <v>19</v>
      </c>
      <c r="F479" s="238" t="s">
        <v>699</v>
      </c>
      <c r="G479" s="236"/>
      <c r="H479" s="239">
        <v>7.8600000000000003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141</v>
      </c>
      <c r="AU479" s="245" t="s">
        <v>81</v>
      </c>
      <c r="AV479" s="14" t="s">
        <v>81</v>
      </c>
      <c r="AW479" s="14" t="s">
        <v>33</v>
      </c>
      <c r="AX479" s="14" t="s">
        <v>71</v>
      </c>
      <c r="AY479" s="245" t="s">
        <v>129</v>
      </c>
    </row>
    <row r="480" s="15" customFormat="1">
      <c r="A480" s="15"/>
      <c r="B480" s="246"/>
      <c r="C480" s="247"/>
      <c r="D480" s="226" t="s">
        <v>141</v>
      </c>
      <c r="E480" s="248" t="s">
        <v>19</v>
      </c>
      <c r="F480" s="249" t="s">
        <v>144</v>
      </c>
      <c r="G480" s="247"/>
      <c r="H480" s="250">
        <v>7.8600000000000003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141</v>
      </c>
      <c r="AU480" s="256" t="s">
        <v>81</v>
      </c>
      <c r="AV480" s="15" t="s">
        <v>137</v>
      </c>
      <c r="AW480" s="15" t="s">
        <v>33</v>
      </c>
      <c r="AX480" s="15" t="s">
        <v>79</v>
      </c>
      <c r="AY480" s="256" t="s">
        <v>129</v>
      </c>
    </row>
    <row r="481" s="2" customFormat="1" ht="16.5" customHeight="1">
      <c r="A481" s="40"/>
      <c r="B481" s="41"/>
      <c r="C481" s="257" t="s">
        <v>498</v>
      </c>
      <c r="D481" s="257" t="s">
        <v>319</v>
      </c>
      <c r="E481" s="258" t="s">
        <v>700</v>
      </c>
      <c r="F481" s="259" t="s">
        <v>701</v>
      </c>
      <c r="G481" s="260" t="s">
        <v>313</v>
      </c>
      <c r="H481" s="261">
        <v>8.0169999999999995</v>
      </c>
      <c r="I481" s="262"/>
      <c r="J481" s="263">
        <f>ROUND(I481*H481,2)</f>
        <v>0</v>
      </c>
      <c r="K481" s="259" t="s">
        <v>136</v>
      </c>
      <c r="L481" s="264"/>
      <c r="M481" s="265" t="s">
        <v>19</v>
      </c>
      <c r="N481" s="266" t="s">
        <v>42</v>
      </c>
      <c r="O481" s="86"/>
      <c r="P481" s="215">
        <f>O481*H481</f>
        <v>0</v>
      </c>
      <c r="Q481" s="215">
        <v>0.00035</v>
      </c>
      <c r="R481" s="215">
        <f>Q481*H481</f>
        <v>0.0028059499999999998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322</v>
      </c>
      <c r="AT481" s="217" t="s">
        <v>319</v>
      </c>
      <c r="AU481" s="217" t="s">
        <v>81</v>
      </c>
      <c r="AY481" s="19" t="s">
        <v>129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79</v>
      </c>
      <c r="BK481" s="218">
        <f>ROUND(I481*H481,2)</f>
        <v>0</v>
      </c>
      <c r="BL481" s="19" t="s">
        <v>256</v>
      </c>
      <c r="BM481" s="217" t="s">
        <v>702</v>
      </c>
    </row>
    <row r="482" s="13" customFormat="1">
      <c r="A482" s="13"/>
      <c r="B482" s="224"/>
      <c r="C482" s="225"/>
      <c r="D482" s="226" t="s">
        <v>141</v>
      </c>
      <c r="E482" s="227" t="s">
        <v>19</v>
      </c>
      <c r="F482" s="228" t="s">
        <v>650</v>
      </c>
      <c r="G482" s="225"/>
      <c r="H482" s="227" t="s">
        <v>19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141</v>
      </c>
      <c r="AU482" s="234" t="s">
        <v>81</v>
      </c>
      <c r="AV482" s="13" t="s">
        <v>79</v>
      </c>
      <c r="AW482" s="13" t="s">
        <v>33</v>
      </c>
      <c r="AX482" s="13" t="s">
        <v>71</v>
      </c>
      <c r="AY482" s="234" t="s">
        <v>129</v>
      </c>
    </row>
    <row r="483" s="14" customFormat="1">
      <c r="A483" s="14"/>
      <c r="B483" s="235"/>
      <c r="C483" s="236"/>
      <c r="D483" s="226" t="s">
        <v>141</v>
      </c>
      <c r="E483" s="237" t="s">
        <v>19</v>
      </c>
      <c r="F483" s="238" t="s">
        <v>699</v>
      </c>
      <c r="G483" s="236"/>
      <c r="H483" s="239">
        <v>7.8600000000000003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141</v>
      </c>
      <c r="AU483" s="245" t="s">
        <v>81</v>
      </c>
      <c r="AV483" s="14" t="s">
        <v>81</v>
      </c>
      <c r="AW483" s="14" t="s">
        <v>33</v>
      </c>
      <c r="AX483" s="14" t="s">
        <v>71</v>
      </c>
      <c r="AY483" s="245" t="s">
        <v>129</v>
      </c>
    </row>
    <row r="484" s="15" customFormat="1">
      <c r="A484" s="15"/>
      <c r="B484" s="246"/>
      <c r="C484" s="247"/>
      <c r="D484" s="226" t="s">
        <v>141</v>
      </c>
      <c r="E484" s="248" t="s">
        <v>19</v>
      </c>
      <c r="F484" s="249" t="s">
        <v>144</v>
      </c>
      <c r="G484" s="247"/>
      <c r="H484" s="250">
        <v>7.8600000000000003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141</v>
      </c>
      <c r="AU484" s="256" t="s">
        <v>81</v>
      </c>
      <c r="AV484" s="15" t="s">
        <v>137</v>
      </c>
      <c r="AW484" s="15" t="s">
        <v>33</v>
      </c>
      <c r="AX484" s="15" t="s">
        <v>79</v>
      </c>
      <c r="AY484" s="256" t="s">
        <v>129</v>
      </c>
    </row>
    <row r="485" s="14" customFormat="1">
      <c r="A485" s="14"/>
      <c r="B485" s="235"/>
      <c r="C485" s="236"/>
      <c r="D485" s="226" t="s">
        <v>141</v>
      </c>
      <c r="E485" s="236"/>
      <c r="F485" s="238" t="s">
        <v>703</v>
      </c>
      <c r="G485" s="236"/>
      <c r="H485" s="239">
        <v>8.0169999999999995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141</v>
      </c>
      <c r="AU485" s="245" t="s">
        <v>81</v>
      </c>
      <c r="AV485" s="14" t="s">
        <v>81</v>
      </c>
      <c r="AW485" s="14" t="s">
        <v>4</v>
      </c>
      <c r="AX485" s="14" t="s">
        <v>79</v>
      </c>
      <c r="AY485" s="245" t="s">
        <v>129</v>
      </c>
    </row>
    <row r="486" s="2" customFormat="1" ht="16.5" customHeight="1">
      <c r="A486" s="40"/>
      <c r="B486" s="41"/>
      <c r="C486" s="206" t="s">
        <v>503</v>
      </c>
      <c r="D486" s="206" t="s">
        <v>132</v>
      </c>
      <c r="E486" s="207" t="s">
        <v>704</v>
      </c>
      <c r="F486" s="208" t="s">
        <v>705</v>
      </c>
      <c r="G486" s="209" t="s">
        <v>135</v>
      </c>
      <c r="H486" s="210">
        <v>21.852</v>
      </c>
      <c r="I486" s="211"/>
      <c r="J486" s="212">
        <f>ROUND(I486*H486,2)</f>
        <v>0</v>
      </c>
      <c r="K486" s="208" t="s">
        <v>136</v>
      </c>
      <c r="L486" s="46"/>
      <c r="M486" s="213" t="s">
        <v>19</v>
      </c>
      <c r="N486" s="214" t="s">
        <v>42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256</v>
      </c>
      <c r="AT486" s="217" t="s">
        <v>132</v>
      </c>
      <c r="AU486" s="217" t="s">
        <v>81</v>
      </c>
      <c r="AY486" s="19" t="s">
        <v>129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79</v>
      </c>
      <c r="BK486" s="218">
        <f>ROUND(I486*H486,2)</f>
        <v>0</v>
      </c>
      <c r="BL486" s="19" t="s">
        <v>256</v>
      </c>
      <c r="BM486" s="217" t="s">
        <v>706</v>
      </c>
    </row>
    <row r="487" s="2" customFormat="1">
      <c r="A487" s="40"/>
      <c r="B487" s="41"/>
      <c r="C487" s="42"/>
      <c r="D487" s="219" t="s">
        <v>139</v>
      </c>
      <c r="E487" s="42"/>
      <c r="F487" s="220" t="s">
        <v>707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139</v>
      </c>
      <c r="AU487" s="19" t="s">
        <v>81</v>
      </c>
    </row>
    <row r="488" s="13" customFormat="1">
      <c r="A488" s="13"/>
      <c r="B488" s="224"/>
      <c r="C488" s="225"/>
      <c r="D488" s="226" t="s">
        <v>141</v>
      </c>
      <c r="E488" s="227" t="s">
        <v>19</v>
      </c>
      <c r="F488" s="228" t="s">
        <v>650</v>
      </c>
      <c r="G488" s="225"/>
      <c r="H488" s="227" t="s">
        <v>19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141</v>
      </c>
      <c r="AU488" s="234" t="s">
        <v>81</v>
      </c>
      <c r="AV488" s="13" t="s">
        <v>79</v>
      </c>
      <c r="AW488" s="13" t="s">
        <v>33</v>
      </c>
      <c r="AX488" s="13" t="s">
        <v>71</v>
      </c>
      <c r="AY488" s="234" t="s">
        <v>129</v>
      </c>
    </row>
    <row r="489" s="14" customFormat="1">
      <c r="A489" s="14"/>
      <c r="B489" s="235"/>
      <c r="C489" s="236"/>
      <c r="D489" s="226" t="s">
        <v>141</v>
      </c>
      <c r="E489" s="237" t="s">
        <v>19</v>
      </c>
      <c r="F489" s="238" t="s">
        <v>238</v>
      </c>
      <c r="G489" s="236"/>
      <c r="H489" s="239">
        <v>8.1600000000000001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5" t="s">
        <v>141</v>
      </c>
      <c r="AU489" s="245" t="s">
        <v>81</v>
      </c>
      <c r="AV489" s="14" t="s">
        <v>81</v>
      </c>
      <c r="AW489" s="14" t="s">
        <v>33</v>
      </c>
      <c r="AX489" s="14" t="s">
        <v>71</v>
      </c>
      <c r="AY489" s="245" t="s">
        <v>129</v>
      </c>
    </row>
    <row r="490" s="14" customFormat="1">
      <c r="A490" s="14"/>
      <c r="B490" s="235"/>
      <c r="C490" s="236"/>
      <c r="D490" s="226" t="s">
        <v>141</v>
      </c>
      <c r="E490" s="237" t="s">
        <v>19</v>
      </c>
      <c r="F490" s="238" t="s">
        <v>239</v>
      </c>
      <c r="G490" s="236"/>
      <c r="H490" s="239">
        <v>7.3440000000000003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141</v>
      </c>
      <c r="AU490" s="245" t="s">
        <v>81</v>
      </c>
      <c r="AV490" s="14" t="s">
        <v>81</v>
      </c>
      <c r="AW490" s="14" t="s">
        <v>33</v>
      </c>
      <c r="AX490" s="14" t="s">
        <v>71</v>
      </c>
      <c r="AY490" s="245" t="s">
        <v>129</v>
      </c>
    </row>
    <row r="491" s="14" customFormat="1">
      <c r="A491" s="14"/>
      <c r="B491" s="235"/>
      <c r="C491" s="236"/>
      <c r="D491" s="226" t="s">
        <v>141</v>
      </c>
      <c r="E491" s="237" t="s">
        <v>19</v>
      </c>
      <c r="F491" s="238" t="s">
        <v>240</v>
      </c>
      <c r="G491" s="236"/>
      <c r="H491" s="239">
        <v>0.074999999999999997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141</v>
      </c>
      <c r="AU491" s="245" t="s">
        <v>81</v>
      </c>
      <c r="AV491" s="14" t="s">
        <v>81</v>
      </c>
      <c r="AW491" s="14" t="s">
        <v>33</v>
      </c>
      <c r="AX491" s="14" t="s">
        <v>71</v>
      </c>
      <c r="AY491" s="245" t="s">
        <v>129</v>
      </c>
    </row>
    <row r="492" s="14" customFormat="1">
      <c r="A492" s="14"/>
      <c r="B492" s="235"/>
      <c r="C492" s="236"/>
      <c r="D492" s="226" t="s">
        <v>141</v>
      </c>
      <c r="E492" s="237" t="s">
        <v>19</v>
      </c>
      <c r="F492" s="238" t="s">
        <v>241</v>
      </c>
      <c r="G492" s="236"/>
      <c r="H492" s="239">
        <v>3.0529999999999999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141</v>
      </c>
      <c r="AU492" s="245" t="s">
        <v>81</v>
      </c>
      <c r="AV492" s="14" t="s">
        <v>81</v>
      </c>
      <c r="AW492" s="14" t="s">
        <v>33</v>
      </c>
      <c r="AX492" s="14" t="s">
        <v>71</v>
      </c>
      <c r="AY492" s="245" t="s">
        <v>129</v>
      </c>
    </row>
    <row r="493" s="14" customFormat="1">
      <c r="A493" s="14"/>
      <c r="B493" s="235"/>
      <c r="C493" s="236"/>
      <c r="D493" s="226" t="s">
        <v>141</v>
      </c>
      <c r="E493" s="237" t="s">
        <v>19</v>
      </c>
      <c r="F493" s="238" t="s">
        <v>242</v>
      </c>
      <c r="G493" s="236"/>
      <c r="H493" s="239">
        <v>2.8599999999999999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141</v>
      </c>
      <c r="AU493" s="245" t="s">
        <v>81</v>
      </c>
      <c r="AV493" s="14" t="s">
        <v>81</v>
      </c>
      <c r="AW493" s="14" t="s">
        <v>33</v>
      </c>
      <c r="AX493" s="14" t="s">
        <v>71</v>
      </c>
      <c r="AY493" s="245" t="s">
        <v>129</v>
      </c>
    </row>
    <row r="494" s="14" customFormat="1">
      <c r="A494" s="14"/>
      <c r="B494" s="235"/>
      <c r="C494" s="236"/>
      <c r="D494" s="226" t="s">
        <v>141</v>
      </c>
      <c r="E494" s="237" t="s">
        <v>19</v>
      </c>
      <c r="F494" s="238" t="s">
        <v>243</v>
      </c>
      <c r="G494" s="236"/>
      <c r="H494" s="239">
        <v>0.14999999999999999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141</v>
      </c>
      <c r="AU494" s="245" t="s">
        <v>81</v>
      </c>
      <c r="AV494" s="14" t="s">
        <v>81</v>
      </c>
      <c r="AW494" s="14" t="s">
        <v>33</v>
      </c>
      <c r="AX494" s="14" t="s">
        <v>71</v>
      </c>
      <c r="AY494" s="245" t="s">
        <v>129</v>
      </c>
    </row>
    <row r="495" s="14" customFormat="1">
      <c r="A495" s="14"/>
      <c r="B495" s="235"/>
      <c r="C495" s="236"/>
      <c r="D495" s="226" t="s">
        <v>141</v>
      </c>
      <c r="E495" s="237" t="s">
        <v>19</v>
      </c>
      <c r="F495" s="238" t="s">
        <v>244</v>
      </c>
      <c r="G495" s="236"/>
      <c r="H495" s="239">
        <v>0.20999999999999999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141</v>
      </c>
      <c r="AU495" s="245" t="s">
        <v>81</v>
      </c>
      <c r="AV495" s="14" t="s">
        <v>81</v>
      </c>
      <c r="AW495" s="14" t="s">
        <v>33</v>
      </c>
      <c r="AX495" s="14" t="s">
        <v>71</v>
      </c>
      <c r="AY495" s="245" t="s">
        <v>129</v>
      </c>
    </row>
    <row r="496" s="15" customFormat="1">
      <c r="A496" s="15"/>
      <c r="B496" s="246"/>
      <c r="C496" s="247"/>
      <c r="D496" s="226" t="s">
        <v>141</v>
      </c>
      <c r="E496" s="248" t="s">
        <v>19</v>
      </c>
      <c r="F496" s="249" t="s">
        <v>144</v>
      </c>
      <c r="G496" s="247"/>
      <c r="H496" s="250">
        <v>21.852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141</v>
      </c>
      <c r="AU496" s="256" t="s">
        <v>81</v>
      </c>
      <c r="AV496" s="15" t="s">
        <v>137</v>
      </c>
      <c r="AW496" s="15" t="s">
        <v>33</v>
      </c>
      <c r="AX496" s="15" t="s">
        <v>79</v>
      </c>
      <c r="AY496" s="256" t="s">
        <v>129</v>
      </c>
    </row>
    <row r="497" s="2" customFormat="1" ht="24.15" customHeight="1">
      <c r="A497" s="40"/>
      <c r="B497" s="41"/>
      <c r="C497" s="206" t="s">
        <v>510</v>
      </c>
      <c r="D497" s="206" t="s">
        <v>132</v>
      </c>
      <c r="E497" s="207" t="s">
        <v>532</v>
      </c>
      <c r="F497" s="208" t="s">
        <v>533</v>
      </c>
      <c r="G497" s="209" t="s">
        <v>368</v>
      </c>
      <c r="H497" s="267"/>
      <c r="I497" s="211"/>
      <c r="J497" s="212">
        <f>ROUND(I497*H497,2)</f>
        <v>0</v>
      </c>
      <c r="K497" s="208" t="s">
        <v>136</v>
      </c>
      <c r="L497" s="46"/>
      <c r="M497" s="213" t="s">
        <v>19</v>
      </c>
      <c r="N497" s="214" t="s">
        <v>42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256</v>
      </c>
      <c r="AT497" s="217" t="s">
        <v>132</v>
      </c>
      <c r="AU497" s="217" t="s">
        <v>81</v>
      </c>
      <c r="AY497" s="19" t="s">
        <v>129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79</v>
      </c>
      <c r="BK497" s="218">
        <f>ROUND(I497*H497,2)</f>
        <v>0</v>
      </c>
      <c r="BL497" s="19" t="s">
        <v>256</v>
      </c>
      <c r="BM497" s="217" t="s">
        <v>534</v>
      </c>
    </row>
    <row r="498" s="2" customFormat="1">
      <c r="A498" s="40"/>
      <c r="B498" s="41"/>
      <c r="C498" s="42"/>
      <c r="D498" s="219" t="s">
        <v>139</v>
      </c>
      <c r="E498" s="42"/>
      <c r="F498" s="220" t="s">
        <v>535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139</v>
      </c>
      <c r="AU498" s="19" t="s">
        <v>81</v>
      </c>
    </row>
    <row r="499" s="12" customFormat="1" ht="22.8" customHeight="1">
      <c r="A499" s="12"/>
      <c r="B499" s="190"/>
      <c r="C499" s="191"/>
      <c r="D499" s="192" t="s">
        <v>70</v>
      </c>
      <c r="E499" s="204" t="s">
        <v>536</v>
      </c>
      <c r="F499" s="204" t="s">
        <v>537</v>
      </c>
      <c r="G499" s="191"/>
      <c r="H499" s="191"/>
      <c r="I499" s="194"/>
      <c r="J499" s="205">
        <f>BK499</f>
        <v>0</v>
      </c>
      <c r="K499" s="191"/>
      <c r="L499" s="196"/>
      <c r="M499" s="197"/>
      <c r="N499" s="198"/>
      <c r="O499" s="198"/>
      <c r="P499" s="199">
        <f>SUM(P500:P587)</f>
        <v>0</v>
      </c>
      <c r="Q499" s="198"/>
      <c r="R499" s="199">
        <f>SUM(R500:R587)</f>
        <v>0.94758900000000013</v>
      </c>
      <c r="S499" s="198"/>
      <c r="T499" s="200">
        <f>SUM(T500:T587)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1" t="s">
        <v>81</v>
      </c>
      <c r="AT499" s="202" t="s">
        <v>70</v>
      </c>
      <c r="AU499" s="202" t="s">
        <v>79</v>
      </c>
      <c r="AY499" s="201" t="s">
        <v>129</v>
      </c>
      <c r="BK499" s="203">
        <f>SUM(BK500:BK587)</f>
        <v>0</v>
      </c>
    </row>
    <row r="500" s="2" customFormat="1" ht="16.5" customHeight="1">
      <c r="A500" s="40"/>
      <c r="B500" s="41"/>
      <c r="C500" s="206" t="s">
        <v>517</v>
      </c>
      <c r="D500" s="206" t="s">
        <v>132</v>
      </c>
      <c r="E500" s="207" t="s">
        <v>539</v>
      </c>
      <c r="F500" s="208" t="s">
        <v>540</v>
      </c>
      <c r="G500" s="209" t="s">
        <v>135</v>
      </c>
      <c r="H500" s="210">
        <v>5.5999999999999996</v>
      </c>
      <c r="I500" s="211"/>
      <c r="J500" s="212">
        <f>ROUND(I500*H500,2)</f>
        <v>0</v>
      </c>
      <c r="K500" s="208" t="s">
        <v>136</v>
      </c>
      <c r="L500" s="46"/>
      <c r="M500" s="213" t="s">
        <v>19</v>
      </c>
      <c r="N500" s="214" t="s">
        <v>42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256</v>
      </c>
      <c r="AT500" s="217" t="s">
        <v>132</v>
      </c>
      <c r="AU500" s="217" t="s">
        <v>81</v>
      </c>
      <c r="AY500" s="19" t="s">
        <v>129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79</v>
      </c>
      <c r="BK500" s="218">
        <f>ROUND(I500*H500,2)</f>
        <v>0</v>
      </c>
      <c r="BL500" s="19" t="s">
        <v>256</v>
      </c>
      <c r="BM500" s="217" t="s">
        <v>541</v>
      </c>
    </row>
    <row r="501" s="2" customFormat="1">
      <c r="A501" s="40"/>
      <c r="B501" s="41"/>
      <c r="C501" s="42"/>
      <c r="D501" s="219" t="s">
        <v>139</v>
      </c>
      <c r="E501" s="42"/>
      <c r="F501" s="220" t="s">
        <v>542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139</v>
      </c>
      <c r="AU501" s="19" t="s">
        <v>81</v>
      </c>
    </row>
    <row r="502" s="13" customFormat="1">
      <c r="A502" s="13"/>
      <c r="B502" s="224"/>
      <c r="C502" s="225"/>
      <c r="D502" s="226" t="s">
        <v>141</v>
      </c>
      <c r="E502" s="227" t="s">
        <v>19</v>
      </c>
      <c r="F502" s="228" t="s">
        <v>543</v>
      </c>
      <c r="G502" s="225"/>
      <c r="H502" s="227" t="s">
        <v>19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141</v>
      </c>
      <c r="AU502" s="234" t="s">
        <v>81</v>
      </c>
      <c r="AV502" s="13" t="s">
        <v>79</v>
      </c>
      <c r="AW502" s="13" t="s">
        <v>33</v>
      </c>
      <c r="AX502" s="13" t="s">
        <v>71</v>
      </c>
      <c r="AY502" s="234" t="s">
        <v>129</v>
      </c>
    </row>
    <row r="503" s="14" customFormat="1">
      <c r="A503" s="14"/>
      <c r="B503" s="235"/>
      <c r="C503" s="236"/>
      <c r="D503" s="226" t="s">
        <v>141</v>
      </c>
      <c r="E503" s="237" t="s">
        <v>19</v>
      </c>
      <c r="F503" s="238" t="s">
        <v>544</v>
      </c>
      <c r="G503" s="236"/>
      <c r="H503" s="239">
        <v>5.5999999999999996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141</v>
      </c>
      <c r="AU503" s="245" t="s">
        <v>81</v>
      </c>
      <c r="AV503" s="14" t="s">
        <v>81</v>
      </c>
      <c r="AW503" s="14" t="s">
        <v>33</v>
      </c>
      <c r="AX503" s="14" t="s">
        <v>71</v>
      </c>
      <c r="AY503" s="245" t="s">
        <v>129</v>
      </c>
    </row>
    <row r="504" s="15" customFormat="1">
      <c r="A504" s="15"/>
      <c r="B504" s="246"/>
      <c r="C504" s="247"/>
      <c r="D504" s="226" t="s">
        <v>141</v>
      </c>
      <c r="E504" s="248" t="s">
        <v>19</v>
      </c>
      <c r="F504" s="249" t="s">
        <v>144</v>
      </c>
      <c r="G504" s="247"/>
      <c r="H504" s="250">
        <v>5.5999999999999996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141</v>
      </c>
      <c r="AU504" s="256" t="s">
        <v>81</v>
      </c>
      <c r="AV504" s="15" t="s">
        <v>137</v>
      </c>
      <c r="AW504" s="15" t="s">
        <v>33</v>
      </c>
      <c r="AX504" s="15" t="s">
        <v>79</v>
      </c>
      <c r="AY504" s="256" t="s">
        <v>129</v>
      </c>
    </row>
    <row r="505" s="2" customFormat="1" ht="16.5" customHeight="1">
      <c r="A505" s="40"/>
      <c r="B505" s="41"/>
      <c r="C505" s="257" t="s">
        <v>526</v>
      </c>
      <c r="D505" s="257" t="s">
        <v>319</v>
      </c>
      <c r="E505" s="258" t="s">
        <v>546</v>
      </c>
      <c r="F505" s="259" t="s">
        <v>489</v>
      </c>
      <c r="G505" s="260" t="s">
        <v>490</v>
      </c>
      <c r="H505" s="261">
        <v>14.42</v>
      </c>
      <c r="I505" s="262"/>
      <c r="J505" s="263">
        <f>ROUND(I505*H505,2)</f>
        <v>0</v>
      </c>
      <c r="K505" s="259" t="s">
        <v>19</v>
      </c>
      <c r="L505" s="264"/>
      <c r="M505" s="265" t="s">
        <v>19</v>
      </c>
      <c r="N505" s="266" t="s">
        <v>42</v>
      </c>
      <c r="O505" s="86"/>
      <c r="P505" s="215">
        <f>O505*H505</f>
        <v>0</v>
      </c>
      <c r="Q505" s="215">
        <v>0.001</v>
      </c>
      <c r="R505" s="215">
        <f>Q505*H505</f>
        <v>0.014420000000000001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322</v>
      </c>
      <c r="AT505" s="217" t="s">
        <v>319</v>
      </c>
      <c r="AU505" s="217" t="s">
        <v>81</v>
      </c>
      <c r="AY505" s="19" t="s">
        <v>129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79</v>
      </c>
      <c r="BK505" s="218">
        <f>ROUND(I505*H505,2)</f>
        <v>0</v>
      </c>
      <c r="BL505" s="19" t="s">
        <v>256</v>
      </c>
      <c r="BM505" s="217" t="s">
        <v>547</v>
      </c>
    </row>
    <row r="506" s="13" customFormat="1">
      <c r="A506" s="13"/>
      <c r="B506" s="224"/>
      <c r="C506" s="225"/>
      <c r="D506" s="226" t="s">
        <v>141</v>
      </c>
      <c r="E506" s="227" t="s">
        <v>19</v>
      </c>
      <c r="F506" s="228" t="s">
        <v>543</v>
      </c>
      <c r="G506" s="225"/>
      <c r="H506" s="227" t="s">
        <v>19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141</v>
      </c>
      <c r="AU506" s="234" t="s">
        <v>81</v>
      </c>
      <c r="AV506" s="13" t="s">
        <v>79</v>
      </c>
      <c r="AW506" s="13" t="s">
        <v>33</v>
      </c>
      <c r="AX506" s="13" t="s">
        <v>71</v>
      </c>
      <c r="AY506" s="234" t="s">
        <v>129</v>
      </c>
    </row>
    <row r="507" s="14" customFormat="1">
      <c r="A507" s="14"/>
      <c r="B507" s="235"/>
      <c r="C507" s="236"/>
      <c r="D507" s="226" t="s">
        <v>141</v>
      </c>
      <c r="E507" s="237" t="s">
        <v>19</v>
      </c>
      <c r="F507" s="238" t="s">
        <v>544</v>
      </c>
      <c r="G507" s="236"/>
      <c r="H507" s="239">
        <v>5.5999999999999996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141</v>
      </c>
      <c r="AU507" s="245" t="s">
        <v>81</v>
      </c>
      <c r="AV507" s="14" t="s">
        <v>81</v>
      </c>
      <c r="AW507" s="14" t="s">
        <v>33</v>
      </c>
      <c r="AX507" s="14" t="s">
        <v>71</v>
      </c>
      <c r="AY507" s="245" t="s">
        <v>129</v>
      </c>
    </row>
    <row r="508" s="15" customFormat="1">
      <c r="A508" s="15"/>
      <c r="B508" s="246"/>
      <c r="C508" s="247"/>
      <c r="D508" s="226" t="s">
        <v>141</v>
      </c>
      <c r="E508" s="248" t="s">
        <v>19</v>
      </c>
      <c r="F508" s="249" t="s">
        <v>144</v>
      </c>
      <c r="G508" s="247"/>
      <c r="H508" s="250">
        <v>5.5999999999999996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141</v>
      </c>
      <c r="AU508" s="256" t="s">
        <v>81</v>
      </c>
      <c r="AV508" s="15" t="s">
        <v>137</v>
      </c>
      <c r="AW508" s="15" t="s">
        <v>33</v>
      </c>
      <c r="AX508" s="15" t="s">
        <v>79</v>
      </c>
      <c r="AY508" s="256" t="s">
        <v>129</v>
      </c>
    </row>
    <row r="509" s="14" customFormat="1">
      <c r="A509" s="14"/>
      <c r="B509" s="235"/>
      <c r="C509" s="236"/>
      <c r="D509" s="226" t="s">
        <v>141</v>
      </c>
      <c r="E509" s="236"/>
      <c r="F509" s="238" t="s">
        <v>548</v>
      </c>
      <c r="G509" s="236"/>
      <c r="H509" s="239">
        <v>14.42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141</v>
      </c>
      <c r="AU509" s="245" t="s">
        <v>81</v>
      </c>
      <c r="AV509" s="14" t="s">
        <v>81</v>
      </c>
      <c r="AW509" s="14" t="s">
        <v>4</v>
      </c>
      <c r="AX509" s="14" t="s">
        <v>79</v>
      </c>
      <c r="AY509" s="245" t="s">
        <v>129</v>
      </c>
    </row>
    <row r="510" s="2" customFormat="1" ht="24.15" customHeight="1">
      <c r="A510" s="40"/>
      <c r="B510" s="41"/>
      <c r="C510" s="206" t="s">
        <v>531</v>
      </c>
      <c r="D510" s="206" t="s">
        <v>132</v>
      </c>
      <c r="E510" s="207" t="s">
        <v>550</v>
      </c>
      <c r="F510" s="208" t="s">
        <v>551</v>
      </c>
      <c r="G510" s="209" t="s">
        <v>135</v>
      </c>
      <c r="H510" s="210">
        <v>42.277999999999999</v>
      </c>
      <c r="I510" s="211"/>
      <c r="J510" s="212">
        <f>ROUND(I510*H510,2)</f>
        <v>0</v>
      </c>
      <c r="K510" s="208" t="s">
        <v>136</v>
      </c>
      <c r="L510" s="46"/>
      <c r="M510" s="213" t="s">
        <v>19</v>
      </c>
      <c r="N510" s="214" t="s">
        <v>42</v>
      </c>
      <c r="O510" s="86"/>
      <c r="P510" s="215">
        <f>O510*H510</f>
        <v>0</v>
      </c>
      <c r="Q510" s="215">
        <v>0.0060499999999999998</v>
      </c>
      <c r="R510" s="215">
        <f>Q510*H510</f>
        <v>0.25578190000000001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256</v>
      </c>
      <c r="AT510" s="217" t="s">
        <v>132</v>
      </c>
      <c r="AU510" s="217" t="s">
        <v>81</v>
      </c>
      <c r="AY510" s="19" t="s">
        <v>129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79</v>
      </c>
      <c r="BK510" s="218">
        <f>ROUND(I510*H510,2)</f>
        <v>0</v>
      </c>
      <c r="BL510" s="19" t="s">
        <v>256</v>
      </c>
      <c r="BM510" s="217" t="s">
        <v>552</v>
      </c>
    </row>
    <row r="511" s="2" customFormat="1">
      <c r="A511" s="40"/>
      <c r="B511" s="41"/>
      <c r="C511" s="42"/>
      <c r="D511" s="219" t="s">
        <v>139</v>
      </c>
      <c r="E511" s="42"/>
      <c r="F511" s="220" t="s">
        <v>553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139</v>
      </c>
      <c r="AU511" s="19" t="s">
        <v>81</v>
      </c>
    </row>
    <row r="512" s="13" customFormat="1">
      <c r="A512" s="13"/>
      <c r="B512" s="224"/>
      <c r="C512" s="225"/>
      <c r="D512" s="226" t="s">
        <v>141</v>
      </c>
      <c r="E512" s="227" t="s">
        <v>19</v>
      </c>
      <c r="F512" s="228" t="s">
        <v>650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141</v>
      </c>
      <c r="AU512" s="234" t="s">
        <v>81</v>
      </c>
      <c r="AV512" s="13" t="s">
        <v>79</v>
      </c>
      <c r="AW512" s="13" t="s">
        <v>33</v>
      </c>
      <c r="AX512" s="13" t="s">
        <v>71</v>
      </c>
      <c r="AY512" s="234" t="s">
        <v>129</v>
      </c>
    </row>
    <row r="513" s="14" customFormat="1">
      <c r="A513" s="14"/>
      <c r="B513" s="235"/>
      <c r="C513" s="236"/>
      <c r="D513" s="226" t="s">
        <v>141</v>
      </c>
      <c r="E513" s="237" t="s">
        <v>19</v>
      </c>
      <c r="F513" s="238" t="s">
        <v>554</v>
      </c>
      <c r="G513" s="236"/>
      <c r="H513" s="239">
        <v>20.34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141</v>
      </c>
      <c r="AU513" s="245" t="s">
        <v>81</v>
      </c>
      <c r="AV513" s="14" t="s">
        <v>81</v>
      </c>
      <c r="AW513" s="14" t="s">
        <v>33</v>
      </c>
      <c r="AX513" s="14" t="s">
        <v>71</v>
      </c>
      <c r="AY513" s="245" t="s">
        <v>129</v>
      </c>
    </row>
    <row r="514" s="14" customFormat="1">
      <c r="A514" s="14"/>
      <c r="B514" s="235"/>
      <c r="C514" s="236"/>
      <c r="D514" s="226" t="s">
        <v>141</v>
      </c>
      <c r="E514" s="237" t="s">
        <v>19</v>
      </c>
      <c r="F514" s="238" t="s">
        <v>555</v>
      </c>
      <c r="G514" s="236"/>
      <c r="H514" s="239">
        <v>-1.3500000000000001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141</v>
      </c>
      <c r="AU514" s="245" t="s">
        <v>81</v>
      </c>
      <c r="AV514" s="14" t="s">
        <v>81</v>
      </c>
      <c r="AW514" s="14" t="s">
        <v>33</v>
      </c>
      <c r="AX514" s="14" t="s">
        <v>71</v>
      </c>
      <c r="AY514" s="245" t="s">
        <v>129</v>
      </c>
    </row>
    <row r="515" s="14" customFormat="1">
      <c r="A515" s="14"/>
      <c r="B515" s="235"/>
      <c r="C515" s="236"/>
      <c r="D515" s="226" t="s">
        <v>141</v>
      </c>
      <c r="E515" s="237" t="s">
        <v>19</v>
      </c>
      <c r="F515" s="238" t="s">
        <v>556</v>
      </c>
      <c r="G515" s="236"/>
      <c r="H515" s="239">
        <v>3.52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5" t="s">
        <v>141</v>
      </c>
      <c r="AU515" s="245" t="s">
        <v>81</v>
      </c>
      <c r="AV515" s="14" t="s">
        <v>81</v>
      </c>
      <c r="AW515" s="14" t="s">
        <v>33</v>
      </c>
      <c r="AX515" s="14" t="s">
        <v>71</v>
      </c>
      <c r="AY515" s="245" t="s">
        <v>129</v>
      </c>
    </row>
    <row r="516" s="14" customFormat="1">
      <c r="A516" s="14"/>
      <c r="B516" s="235"/>
      <c r="C516" s="236"/>
      <c r="D516" s="226" t="s">
        <v>141</v>
      </c>
      <c r="E516" s="237" t="s">
        <v>19</v>
      </c>
      <c r="F516" s="238" t="s">
        <v>557</v>
      </c>
      <c r="G516" s="236"/>
      <c r="H516" s="239">
        <v>4.1799999999999997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141</v>
      </c>
      <c r="AU516" s="245" t="s">
        <v>81</v>
      </c>
      <c r="AV516" s="14" t="s">
        <v>81</v>
      </c>
      <c r="AW516" s="14" t="s">
        <v>33</v>
      </c>
      <c r="AX516" s="14" t="s">
        <v>71</v>
      </c>
      <c r="AY516" s="245" t="s">
        <v>129</v>
      </c>
    </row>
    <row r="517" s="14" customFormat="1">
      <c r="A517" s="14"/>
      <c r="B517" s="235"/>
      <c r="C517" s="236"/>
      <c r="D517" s="226" t="s">
        <v>141</v>
      </c>
      <c r="E517" s="237" t="s">
        <v>19</v>
      </c>
      <c r="F517" s="238" t="s">
        <v>558</v>
      </c>
      <c r="G517" s="236"/>
      <c r="H517" s="239">
        <v>0.44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141</v>
      </c>
      <c r="AU517" s="245" t="s">
        <v>81</v>
      </c>
      <c r="AV517" s="14" t="s">
        <v>81</v>
      </c>
      <c r="AW517" s="14" t="s">
        <v>33</v>
      </c>
      <c r="AX517" s="14" t="s">
        <v>71</v>
      </c>
      <c r="AY517" s="245" t="s">
        <v>129</v>
      </c>
    </row>
    <row r="518" s="14" customFormat="1">
      <c r="A518" s="14"/>
      <c r="B518" s="235"/>
      <c r="C518" s="236"/>
      <c r="D518" s="226" t="s">
        <v>141</v>
      </c>
      <c r="E518" s="237" t="s">
        <v>19</v>
      </c>
      <c r="F518" s="238" t="s">
        <v>158</v>
      </c>
      <c r="G518" s="236"/>
      <c r="H518" s="239">
        <v>1.98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141</v>
      </c>
      <c r="AU518" s="245" t="s">
        <v>81</v>
      </c>
      <c r="AV518" s="14" t="s">
        <v>81</v>
      </c>
      <c r="AW518" s="14" t="s">
        <v>33</v>
      </c>
      <c r="AX518" s="14" t="s">
        <v>71</v>
      </c>
      <c r="AY518" s="245" t="s">
        <v>129</v>
      </c>
    </row>
    <row r="519" s="14" customFormat="1">
      <c r="A519" s="14"/>
      <c r="B519" s="235"/>
      <c r="C519" s="236"/>
      <c r="D519" s="226" t="s">
        <v>141</v>
      </c>
      <c r="E519" s="237" t="s">
        <v>19</v>
      </c>
      <c r="F519" s="238" t="s">
        <v>559</v>
      </c>
      <c r="G519" s="236"/>
      <c r="H519" s="239">
        <v>2.5350000000000001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141</v>
      </c>
      <c r="AU519" s="245" t="s">
        <v>81</v>
      </c>
      <c r="AV519" s="14" t="s">
        <v>81</v>
      </c>
      <c r="AW519" s="14" t="s">
        <v>33</v>
      </c>
      <c r="AX519" s="14" t="s">
        <v>71</v>
      </c>
      <c r="AY519" s="245" t="s">
        <v>129</v>
      </c>
    </row>
    <row r="520" s="14" customFormat="1">
      <c r="A520" s="14"/>
      <c r="B520" s="235"/>
      <c r="C520" s="236"/>
      <c r="D520" s="226" t="s">
        <v>141</v>
      </c>
      <c r="E520" s="237" t="s">
        <v>19</v>
      </c>
      <c r="F520" s="238" t="s">
        <v>560</v>
      </c>
      <c r="G520" s="236"/>
      <c r="H520" s="239">
        <v>0.27300000000000002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141</v>
      </c>
      <c r="AU520" s="245" t="s">
        <v>81</v>
      </c>
      <c r="AV520" s="14" t="s">
        <v>81</v>
      </c>
      <c r="AW520" s="14" t="s">
        <v>33</v>
      </c>
      <c r="AX520" s="14" t="s">
        <v>71</v>
      </c>
      <c r="AY520" s="245" t="s">
        <v>129</v>
      </c>
    </row>
    <row r="521" s="14" customFormat="1">
      <c r="A521" s="14"/>
      <c r="B521" s="235"/>
      <c r="C521" s="236"/>
      <c r="D521" s="226" t="s">
        <v>141</v>
      </c>
      <c r="E521" s="237" t="s">
        <v>19</v>
      </c>
      <c r="F521" s="238" t="s">
        <v>544</v>
      </c>
      <c r="G521" s="236"/>
      <c r="H521" s="239">
        <v>5.5999999999999996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141</v>
      </c>
      <c r="AU521" s="245" t="s">
        <v>81</v>
      </c>
      <c r="AV521" s="14" t="s">
        <v>81</v>
      </c>
      <c r="AW521" s="14" t="s">
        <v>33</v>
      </c>
      <c r="AX521" s="14" t="s">
        <v>71</v>
      </c>
      <c r="AY521" s="245" t="s">
        <v>129</v>
      </c>
    </row>
    <row r="522" s="14" customFormat="1">
      <c r="A522" s="14"/>
      <c r="B522" s="235"/>
      <c r="C522" s="236"/>
      <c r="D522" s="226" t="s">
        <v>141</v>
      </c>
      <c r="E522" s="237" t="s">
        <v>19</v>
      </c>
      <c r="F522" s="238" t="s">
        <v>194</v>
      </c>
      <c r="G522" s="236"/>
      <c r="H522" s="239">
        <v>0.29999999999999999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141</v>
      </c>
      <c r="AU522" s="245" t="s">
        <v>81</v>
      </c>
      <c r="AV522" s="14" t="s">
        <v>81</v>
      </c>
      <c r="AW522" s="14" t="s">
        <v>33</v>
      </c>
      <c r="AX522" s="14" t="s">
        <v>71</v>
      </c>
      <c r="AY522" s="245" t="s">
        <v>129</v>
      </c>
    </row>
    <row r="523" s="14" customFormat="1">
      <c r="A523" s="14"/>
      <c r="B523" s="235"/>
      <c r="C523" s="236"/>
      <c r="D523" s="226" t="s">
        <v>141</v>
      </c>
      <c r="E523" s="237" t="s">
        <v>19</v>
      </c>
      <c r="F523" s="238" t="s">
        <v>561</v>
      </c>
      <c r="G523" s="236"/>
      <c r="H523" s="239">
        <v>0.23000000000000001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141</v>
      </c>
      <c r="AU523" s="245" t="s">
        <v>81</v>
      </c>
      <c r="AV523" s="14" t="s">
        <v>81</v>
      </c>
      <c r="AW523" s="14" t="s">
        <v>33</v>
      </c>
      <c r="AX523" s="14" t="s">
        <v>71</v>
      </c>
      <c r="AY523" s="245" t="s">
        <v>129</v>
      </c>
    </row>
    <row r="524" s="14" customFormat="1">
      <c r="A524" s="14"/>
      <c r="B524" s="235"/>
      <c r="C524" s="236"/>
      <c r="D524" s="226" t="s">
        <v>141</v>
      </c>
      <c r="E524" s="237" t="s">
        <v>19</v>
      </c>
      <c r="F524" s="238" t="s">
        <v>708</v>
      </c>
      <c r="G524" s="236"/>
      <c r="H524" s="239">
        <v>4.2300000000000004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141</v>
      </c>
      <c r="AU524" s="245" t="s">
        <v>81</v>
      </c>
      <c r="AV524" s="14" t="s">
        <v>81</v>
      </c>
      <c r="AW524" s="14" t="s">
        <v>33</v>
      </c>
      <c r="AX524" s="14" t="s">
        <v>71</v>
      </c>
      <c r="AY524" s="245" t="s">
        <v>129</v>
      </c>
    </row>
    <row r="525" s="15" customFormat="1">
      <c r="A525" s="15"/>
      <c r="B525" s="246"/>
      <c r="C525" s="247"/>
      <c r="D525" s="226" t="s">
        <v>141</v>
      </c>
      <c r="E525" s="248" t="s">
        <v>19</v>
      </c>
      <c r="F525" s="249" t="s">
        <v>144</v>
      </c>
      <c r="G525" s="247"/>
      <c r="H525" s="250">
        <v>42.277999999999992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141</v>
      </c>
      <c r="AU525" s="256" t="s">
        <v>81</v>
      </c>
      <c r="AV525" s="15" t="s">
        <v>137</v>
      </c>
      <c r="AW525" s="15" t="s">
        <v>33</v>
      </c>
      <c r="AX525" s="15" t="s">
        <v>79</v>
      </c>
      <c r="AY525" s="256" t="s">
        <v>129</v>
      </c>
    </row>
    <row r="526" s="2" customFormat="1" ht="16.5" customHeight="1">
      <c r="A526" s="40"/>
      <c r="B526" s="41"/>
      <c r="C526" s="257" t="s">
        <v>538</v>
      </c>
      <c r="D526" s="257" t="s">
        <v>319</v>
      </c>
      <c r="E526" s="258" t="s">
        <v>564</v>
      </c>
      <c r="F526" s="259" t="s">
        <v>565</v>
      </c>
      <c r="G526" s="260" t="s">
        <v>135</v>
      </c>
      <c r="H526" s="261">
        <v>46.506</v>
      </c>
      <c r="I526" s="262"/>
      <c r="J526" s="263">
        <f>ROUND(I526*H526,2)</f>
        <v>0</v>
      </c>
      <c r="K526" s="259" t="s">
        <v>136</v>
      </c>
      <c r="L526" s="264"/>
      <c r="M526" s="265" t="s">
        <v>19</v>
      </c>
      <c r="N526" s="266" t="s">
        <v>42</v>
      </c>
      <c r="O526" s="86"/>
      <c r="P526" s="215">
        <f>O526*H526</f>
        <v>0</v>
      </c>
      <c r="Q526" s="215">
        <v>0.0129</v>
      </c>
      <c r="R526" s="215">
        <f>Q526*H526</f>
        <v>0.5999274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322</v>
      </c>
      <c r="AT526" s="217" t="s">
        <v>319</v>
      </c>
      <c r="AU526" s="217" t="s">
        <v>81</v>
      </c>
      <c r="AY526" s="19" t="s">
        <v>129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79</v>
      </c>
      <c r="BK526" s="218">
        <f>ROUND(I526*H526,2)</f>
        <v>0</v>
      </c>
      <c r="BL526" s="19" t="s">
        <v>256</v>
      </c>
      <c r="BM526" s="217" t="s">
        <v>566</v>
      </c>
    </row>
    <row r="527" s="13" customFormat="1">
      <c r="A527" s="13"/>
      <c r="B527" s="224"/>
      <c r="C527" s="225"/>
      <c r="D527" s="226" t="s">
        <v>141</v>
      </c>
      <c r="E527" s="227" t="s">
        <v>19</v>
      </c>
      <c r="F527" s="228" t="s">
        <v>650</v>
      </c>
      <c r="G527" s="225"/>
      <c r="H527" s="227" t="s">
        <v>19</v>
      </c>
      <c r="I527" s="229"/>
      <c r="J527" s="225"/>
      <c r="K527" s="225"/>
      <c r="L527" s="230"/>
      <c r="M527" s="231"/>
      <c r="N527" s="232"/>
      <c r="O527" s="232"/>
      <c r="P527" s="232"/>
      <c r="Q527" s="232"/>
      <c r="R527" s="232"/>
      <c r="S527" s="232"/>
      <c r="T527" s="23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4" t="s">
        <v>141</v>
      </c>
      <c r="AU527" s="234" t="s">
        <v>81</v>
      </c>
      <c r="AV527" s="13" t="s">
        <v>79</v>
      </c>
      <c r="AW527" s="13" t="s">
        <v>33</v>
      </c>
      <c r="AX527" s="13" t="s">
        <v>71</v>
      </c>
      <c r="AY527" s="234" t="s">
        <v>129</v>
      </c>
    </row>
    <row r="528" s="14" customFormat="1">
      <c r="A528" s="14"/>
      <c r="B528" s="235"/>
      <c r="C528" s="236"/>
      <c r="D528" s="226" t="s">
        <v>141</v>
      </c>
      <c r="E528" s="237" t="s">
        <v>19</v>
      </c>
      <c r="F528" s="238" t="s">
        <v>554</v>
      </c>
      <c r="G528" s="236"/>
      <c r="H528" s="239">
        <v>20.34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141</v>
      </c>
      <c r="AU528" s="245" t="s">
        <v>81</v>
      </c>
      <c r="AV528" s="14" t="s">
        <v>81</v>
      </c>
      <c r="AW528" s="14" t="s">
        <v>33</v>
      </c>
      <c r="AX528" s="14" t="s">
        <v>71</v>
      </c>
      <c r="AY528" s="245" t="s">
        <v>129</v>
      </c>
    </row>
    <row r="529" s="14" customFormat="1">
      <c r="A529" s="14"/>
      <c r="B529" s="235"/>
      <c r="C529" s="236"/>
      <c r="D529" s="226" t="s">
        <v>141</v>
      </c>
      <c r="E529" s="237" t="s">
        <v>19</v>
      </c>
      <c r="F529" s="238" t="s">
        <v>555</v>
      </c>
      <c r="G529" s="236"/>
      <c r="H529" s="239">
        <v>-1.3500000000000001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141</v>
      </c>
      <c r="AU529" s="245" t="s">
        <v>81</v>
      </c>
      <c r="AV529" s="14" t="s">
        <v>81</v>
      </c>
      <c r="AW529" s="14" t="s">
        <v>33</v>
      </c>
      <c r="AX529" s="14" t="s">
        <v>71</v>
      </c>
      <c r="AY529" s="245" t="s">
        <v>129</v>
      </c>
    </row>
    <row r="530" s="14" customFormat="1">
      <c r="A530" s="14"/>
      <c r="B530" s="235"/>
      <c r="C530" s="236"/>
      <c r="D530" s="226" t="s">
        <v>141</v>
      </c>
      <c r="E530" s="237" t="s">
        <v>19</v>
      </c>
      <c r="F530" s="238" t="s">
        <v>556</v>
      </c>
      <c r="G530" s="236"/>
      <c r="H530" s="239">
        <v>3.52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141</v>
      </c>
      <c r="AU530" s="245" t="s">
        <v>81</v>
      </c>
      <c r="AV530" s="14" t="s">
        <v>81</v>
      </c>
      <c r="AW530" s="14" t="s">
        <v>33</v>
      </c>
      <c r="AX530" s="14" t="s">
        <v>71</v>
      </c>
      <c r="AY530" s="245" t="s">
        <v>129</v>
      </c>
    </row>
    <row r="531" s="14" customFormat="1">
      <c r="A531" s="14"/>
      <c r="B531" s="235"/>
      <c r="C531" s="236"/>
      <c r="D531" s="226" t="s">
        <v>141</v>
      </c>
      <c r="E531" s="237" t="s">
        <v>19</v>
      </c>
      <c r="F531" s="238" t="s">
        <v>557</v>
      </c>
      <c r="G531" s="236"/>
      <c r="H531" s="239">
        <v>4.1799999999999997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141</v>
      </c>
      <c r="AU531" s="245" t="s">
        <v>81</v>
      </c>
      <c r="AV531" s="14" t="s">
        <v>81</v>
      </c>
      <c r="AW531" s="14" t="s">
        <v>33</v>
      </c>
      <c r="AX531" s="14" t="s">
        <v>71</v>
      </c>
      <c r="AY531" s="245" t="s">
        <v>129</v>
      </c>
    </row>
    <row r="532" s="14" customFormat="1">
      <c r="A532" s="14"/>
      <c r="B532" s="235"/>
      <c r="C532" s="236"/>
      <c r="D532" s="226" t="s">
        <v>141</v>
      </c>
      <c r="E532" s="237" t="s">
        <v>19</v>
      </c>
      <c r="F532" s="238" t="s">
        <v>558</v>
      </c>
      <c r="G532" s="236"/>
      <c r="H532" s="239">
        <v>0.44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141</v>
      </c>
      <c r="AU532" s="245" t="s">
        <v>81</v>
      </c>
      <c r="AV532" s="14" t="s">
        <v>81</v>
      </c>
      <c r="AW532" s="14" t="s">
        <v>33</v>
      </c>
      <c r="AX532" s="14" t="s">
        <v>71</v>
      </c>
      <c r="AY532" s="245" t="s">
        <v>129</v>
      </c>
    </row>
    <row r="533" s="14" customFormat="1">
      <c r="A533" s="14"/>
      <c r="B533" s="235"/>
      <c r="C533" s="236"/>
      <c r="D533" s="226" t="s">
        <v>141</v>
      </c>
      <c r="E533" s="237" t="s">
        <v>19</v>
      </c>
      <c r="F533" s="238" t="s">
        <v>158</v>
      </c>
      <c r="G533" s="236"/>
      <c r="H533" s="239">
        <v>1.98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141</v>
      </c>
      <c r="AU533" s="245" t="s">
        <v>81</v>
      </c>
      <c r="AV533" s="14" t="s">
        <v>81</v>
      </c>
      <c r="AW533" s="14" t="s">
        <v>33</v>
      </c>
      <c r="AX533" s="14" t="s">
        <v>71</v>
      </c>
      <c r="AY533" s="245" t="s">
        <v>129</v>
      </c>
    </row>
    <row r="534" s="14" customFormat="1">
      <c r="A534" s="14"/>
      <c r="B534" s="235"/>
      <c r="C534" s="236"/>
      <c r="D534" s="226" t="s">
        <v>141</v>
      </c>
      <c r="E534" s="237" t="s">
        <v>19</v>
      </c>
      <c r="F534" s="238" t="s">
        <v>559</v>
      </c>
      <c r="G534" s="236"/>
      <c r="H534" s="239">
        <v>2.5350000000000001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141</v>
      </c>
      <c r="AU534" s="245" t="s">
        <v>81</v>
      </c>
      <c r="AV534" s="14" t="s">
        <v>81</v>
      </c>
      <c r="AW534" s="14" t="s">
        <v>33</v>
      </c>
      <c r="AX534" s="14" t="s">
        <v>71</v>
      </c>
      <c r="AY534" s="245" t="s">
        <v>129</v>
      </c>
    </row>
    <row r="535" s="14" customFormat="1">
      <c r="A535" s="14"/>
      <c r="B535" s="235"/>
      <c r="C535" s="236"/>
      <c r="D535" s="226" t="s">
        <v>141</v>
      </c>
      <c r="E535" s="237" t="s">
        <v>19</v>
      </c>
      <c r="F535" s="238" t="s">
        <v>560</v>
      </c>
      <c r="G535" s="236"/>
      <c r="H535" s="239">
        <v>0.27300000000000002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141</v>
      </c>
      <c r="AU535" s="245" t="s">
        <v>81</v>
      </c>
      <c r="AV535" s="14" t="s">
        <v>81</v>
      </c>
      <c r="AW535" s="14" t="s">
        <v>33</v>
      </c>
      <c r="AX535" s="14" t="s">
        <v>71</v>
      </c>
      <c r="AY535" s="245" t="s">
        <v>129</v>
      </c>
    </row>
    <row r="536" s="14" customFormat="1">
      <c r="A536" s="14"/>
      <c r="B536" s="235"/>
      <c r="C536" s="236"/>
      <c r="D536" s="226" t="s">
        <v>141</v>
      </c>
      <c r="E536" s="237" t="s">
        <v>19</v>
      </c>
      <c r="F536" s="238" t="s">
        <v>544</v>
      </c>
      <c r="G536" s="236"/>
      <c r="H536" s="239">
        <v>5.5999999999999996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141</v>
      </c>
      <c r="AU536" s="245" t="s">
        <v>81</v>
      </c>
      <c r="AV536" s="14" t="s">
        <v>81</v>
      </c>
      <c r="AW536" s="14" t="s">
        <v>33</v>
      </c>
      <c r="AX536" s="14" t="s">
        <v>71</v>
      </c>
      <c r="AY536" s="245" t="s">
        <v>129</v>
      </c>
    </row>
    <row r="537" s="14" customFormat="1">
      <c r="A537" s="14"/>
      <c r="B537" s="235"/>
      <c r="C537" s="236"/>
      <c r="D537" s="226" t="s">
        <v>141</v>
      </c>
      <c r="E537" s="237" t="s">
        <v>19</v>
      </c>
      <c r="F537" s="238" t="s">
        <v>194</v>
      </c>
      <c r="G537" s="236"/>
      <c r="H537" s="239">
        <v>0.29999999999999999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141</v>
      </c>
      <c r="AU537" s="245" t="s">
        <v>81</v>
      </c>
      <c r="AV537" s="14" t="s">
        <v>81</v>
      </c>
      <c r="AW537" s="14" t="s">
        <v>33</v>
      </c>
      <c r="AX537" s="14" t="s">
        <v>71</v>
      </c>
      <c r="AY537" s="245" t="s">
        <v>129</v>
      </c>
    </row>
    <row r="538" s="14" customFormat="1">
      <c r="A538" s="14"/>
      <c r="B538" s="235"/>
      <c r="C538" s="236"/>
      <c r="D538" s="226" t="s">
        <v>141</v>
      </c>
      <c r="E538" s="237" t="s">
        <v>19</v>
      </c>
      <c r="F538" s="238" t="s">
        <v>561</v>
      </c>
      <c r="G538" s="236"/>
      <c r="H538" s="239">
        <v>0.23000000000000001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141</v>
      </c>
      <c r="AU538" s="245" t="s">
        <v>81</v>
      </c>
      <c r="AV538" s="14" t="s">
        <v>81</v>
      </c>
      <c r="AW538" s="14" t="s">
        <v>33</v>
      </c>
      <c r="AX538" s="14" t="s">
        <v>71</v>
      </c>
      <c r="AY538" s="245" t="s">
        <v>129</v>
      </c>
    </row>
    <row r="539" s="14" customFormat="1">
      <c r="A539" s="14"/>
      <c r="B539" s="235"/>
      <c r="C539" s="236"/>
      <c r="D539" s="226" t="s">
        <v>141</v>
      </c>
      <c r="E539" s="237" t="s">
        <v>19</v>
      </c>
      <c r="F539" s="238" t="s">
        <v>708</v>
      </c>
      <c r="G539" s="236"/>
      <c r="H539" s="239">
        <v>4.2300000000000004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141</v>
      </c>
      <c r="AU539" s="245" t="s">
        <v>81</v>
      </c>
      <c r="AV539" s="14" t="s">
        <v>81</v>
      </c>
      <c r="AW539" s="14" t="s">
        <v>33</v>
      </c>
      <c r="AX539" s="14" t="s">
        <v>71</v>
      </c>
      <c r="AY539" s="245" t="s">
        <v>129</v>
      </c>
    </row>
    <row r="540" s="15" customFormat="1">
      <c r="A540" s="15"/>
      <c r="B540" s="246"/>
      <c r="C540" s="247"/>
      <c r="D540" s="226" t="s">
        <v>141</v>
      </c>
      <c r="E540" s="248" t="s">
        <v>19</v>
      </c>
      <c r="F540" s="249" t="s">
        <v>144</v>
      </c>
      <c r="G540" s="247"/>
      <c r="H540" s="250">
        <v>42.277999999999992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141</v>
      </c>
      <c r="AU540" s="256" t="s">
        <v>81</v>
      </c>
      <c r="AV540" s="15" t="s">
        <v>137</v>
      </c>
      <c r="AW540" s="15" t="s">
        <v>33</v>
      </c>
      <c r="AX540" s="15" t="s">
        <v>79</v>
      </c>
      <c r="AY540" s="256" t="s">
        <v>129</v>
      </c>
    </row>
    <row r="541" s="14" customFormat="1">
      <c r="A541" s="14"/>
      <c r="B541" s="235"/>
      <c r="C541" s="236"/>
      <c r="D541" s="226" t="s">
        <v>141</v>
      </c>
      <c r="E541" s="236"/>
      <c r="F541" s="238" t="s">
        <v>709</v>
      </c>
      <c r="G541" s="236"/>
      <c r="H541" s="239">
        <v>46.506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141</v>
      </c>
      <c r="AU541" s="245" t="s">
        <v>81</v>
      </c>
      <c r="AV541" s="14" t="s">
        <v>81</v>
      </c>
      <c r="AW541" s="14" t="s">
        <v>4</v>
      </c>
      <c r="AX541" s="14" t="s">
        <v>79</v>
      </c>
      <c r="AY541" s="245" t="s">
        <v>129</v>
      </c>
    </row>
    <row r="542" s="2" customFormat="1" ht="16.5" customHeight="1">
      <c r="A542" s="40"/>
      <c r="B542" s="41"/>
      <c r="C542" s="206" t="s">
        <v>545</v>
      </c>
      <c r="D542" s="206" t="s">
        <v>132</v>
      </c>
      <c r="E542" s="207" t="s">
        <v>569</v>
      </c>
      <c r="F542" s="208" t="s">
        <v>570</v>
      </c>
      <c r="G542" s="209" t="s">
        <v>135</v>
      </c>
      <c r="H542" s="210">
        <v>2.2000000000000002</v>
      </c>
      <c r="I542" s="211"/>
      <c r="J542" s="212">
        <f>ROUND(I542*H542,2)</f>
        <v>0</v>
      </c>
      <c r="K542" s="208" t="s">
        <v>136</v>
      </c>
      <c r="L542" s="46"/>
      <c r="M542" s="213" t="s">
        <v>19</v>
      </c>
      <c r="N542" s="214" t="s">
        <v>42</v>
      </c>
      <c r="O542" s="86"/>
      <c r="P542" s="215">
        <f>O542*H542</f>
        <v>0</v>
      </c>
      <c r="Q542" s="215">
        <v>0.00051999999999999995</v>
      </c>
      <c r="R542" s="215">
        <f>Q542*H542</f>
        <v>0.0011440000000000001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256</v>
      </c>
      <c r="AT542" s="217" t="s">
        <v>132</v>
      </c>
      <c r="AU542" s="217" t="s">
        <v>81</v>
      </c>
      <c r="AY542" s="19" t="s">
        <v>129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79</v>
      </c>
      <c r="BK542" s="218">
        <f>ROUND(I542*H542,2)</f>
        <v>0</v>
      </c>
      <c r="BL542" s="19" t="s">
        <v>256</v>
      </c>
      <c r="BM542" s="217" t="s">
        <v>571</v>
      </c>
    </row>
    <row r="543" s="2" customFormat="1">
      <c r="A543" s="40"/>
      <c r="B543" s="41"/>
      <c r="C543" s="42"/>
      <c r="D543" s="219" t="s">
        <v>139</v>
      </c>
      <c r="E543" s="42"/>
      <c r="F543" s="220" t="s">
        <v>572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139</v>
      </c>
      <c r="AU543" s="19" t="s">
        <v>81</v>
      </c>
    </row>
    <row r="544" s="13" customFormat="1">
      <c r="A544" s="13"/>
      <c r="B544" s="224"/>
      <c r="C544" s="225"/>
      <c r="D544" s="226" t="s">
        <v>141</v>
      </c>
      <c r="E544" s="227" t="s">
        <v>19</v>
      </c>
      <c r="F544" s="228" t="s">
        <v>573</v>
      </c>
      <c r="G544" s="225"/>
      <c r="H544" s="227" t="s">
        <v>19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141</v>
      </c>
      <c r="AU544" s="234" t="s">
        <v>81</v>
      </c>
      <c r="AV544" s="13" t="s">
        <v>79</v>
      </c>
      <c r="AW544" s="13" t="s">
        <v>33</v>
      </c>
      <c r="AX544" s="13" t="s">
        <v>71</v>
      </c>
      <c r="AY544" s="234" t="s">
        <v>129</v>
      </c>
    </row>
    <row r="545" s="14" customFormat="1">
      <c r="A545" s="14"/>
      <c r="B545" s="235"/>
      <c r="C545" s="236"/>
      <c r="D545" s="226" t="s">
        <v>141</v>
      </c>
      <c r="E545" s="237" t="s">
        <v>19</v>
      </c>
      <c r="F545" s="238" t="s">
        <v>574</v>
      </c>
      <c r="G545" s="236"/>
      <c r="H545" s="239">
        <v>2.2000000000000002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141</v>
      </c>
      <c r="AU545" s="245" t="s">
        <v>81</v>
      </c>
      <c r="AV545" s="14" t="s">
        <v>81</v>
      </c>
      <c r="AW545" s="14" t="s">
        <v>33</v>
      </c>
      <c r="AX545" s="14" t="s">
        <v>71</v>
      </c>
      <c r="AY545" s="245" t="s">
        <v>129</v>
      </c>
    </row>
    <row r="546" s="15" customFormat="1">
      <c r="A546" s="15"/>
      <c r="B546" s="246"/>
      <c r="C546" s="247"/>
      <c r="D546" s="226" t="s">
        <v>141</v>
      </c>
      <c r="E546" s="248" t="s">
        <v>19</v>
      </c>
      <c r="F546" s="249" t="s">
        <v>144</v>
      </c>
      <c r="G546" s="247"/>
      <c r="H546" s="250">
        <v>2.2000000000000002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6" t="s">
        <v>141</v>
      </c>
      <c r="AU546" s="256" t="s">
        <v>81</v>
      </c>
      <c r="AV546" s="15" t="s">
        <v>137</v>
      </c>
      <c r="AW546" s="15" t="s">
        <v>33</v>
      </c>
      <c r="AX546" s="15" t="s">
        <v>79</v>
      </c>
      <c r="AY546" s="256" t="s">
        <v>129</v>
      </c>
    </row>
    <row r="547" s="2" customFormat="1" ht="16.5" customHeight="1">
      <c r="A547" s="40"/>
      <c r="B547" s="41"/>
      <c r="C547" s="257" t="s">
        <v>549</v>
      </c>
      <c r="D547" s="257" t="s">
        <v>319</v>
      </c>
      <c r="E547" s="258" t="s">
        <v>576</v>
      </c>
      <c r="F547" s="259" t="s">
        <v>577</v>
      </c>
      <c r="G547" s="260" t="s">
        <v>135</v>
      </c>
      <c r="H547" s="261">
        <v>2.4199999999999999</v>
      </c>
      <c r="I547" s="262"/>
      <c r="J547" s="263">
        <f>ROUND(I547*H547,2)</f>
        <v>0</v>
      </c>
      <c r="K547" s="259" t="s">
        <v>136</v>
      </c>
      <c r="L547" s="264"/>
      <c r="M547" s="265" t="s">
        <v>19</v>
      </c>
      <c r="N547" s="266" t="s">
        <v>42</v>
      </c>
      <c r="O547" s="86"/>
      <c r="P547" s="215">
        <f>O547*H547</f>
        <v>0</v>
      </c>
      <c r="Q547" s="215">
        <v>0.012</v>
      </c>
      <c r="R547" s="215">
        <f>Q547*H547</f>
        <v>0.02904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322</v>
      </c>
      <c r="AT547" s="217" t="s">
        <v>319</v>
      </c>
      <c r="AU547" s="217" t="s">
        <v>81</v>
      </c>
      <c r="AY547" s="19" t="s">
        <v>129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79</v>
      </c>
      <c r="BK547" s="218">
        <f>ROUND(I547*H547,2)</f>
        <v>0</v>
      </c>
      <c r="BL547" s="19" t="s">
        <v>256</v>
      </c>
      <c r="BM547" s="217" t="s">
        <v>578</v>
      </c>
    </row>
    <row r="548" s="13" customFormat="1">
      <c r="A548" s="13"/>
      <c r="B548" s="224"/>
      <c r="C548" s="225"/>
      <c r="D548" s="226" t="s">
        <v>141</v>
      </c>
      <c r="E548" s="227" t="s">
        <v>19</v>
      </c>
      <c r="F548" s="228" t="s">
        <v>573</v>
      </c>
      <c r="G548" s="225"/>
      <c r="H548" s="227" t="s">
        <v>19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4" t="s">
        <v>141</v>
      </c>
      <c r="AU548" s="234" t="s">
        <v>81</v>
      </c>
      <c r="AV548" s="13" t="s">
        <v>79</v>
      </c>
      <c r="AW548" s="13" t="s">
        <v>33</v>
      </c>
      <c r="AX548" s="13" t="s">
        <v>71</v>
      </c>
      <c r="AY548" s="234" t="s">
        <v>129</v>
      </c>
    </row>
    <row r="549" s="14" customFormat="1">
      <c r="A549" s="14"/>
      <c r="B549" s="235"/>
      <c r="C549" s="236"/>
      <c r="D549" s="226" t="s">
        <v>141</v>
      </c>
      <c r="E549" s="237" t="s">
        <v>19</v>
      </c>
      <c r="F549" s="238" t="s">
        <v>574</v>
      </c>
      <c r="G549" s="236"/>
      <c r="H549" s="239">
        <v>2.2000000000000002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141</v>
      </c>
      <c r="AU549" s="245" t="s">
        <v>81</v>
      </c>
      <c r="AV549" s="14" t="s">
        <v>81</v>
      </c>
      <c r="AW549" s="14" t="s">
        <v>33</v>
      </c>
      <c r="AX549" s="14" t="s">
        <v>71</v>
      </c>
      <c r="AY549" s="245" t="s">
        <v>129</v>
      </c>
    </row>
    <row r="550" s="15" customFormat="1">
      <c r="A550" s="15"/>
      <c r="B550" s="246"/>
      <c r="C550" s="247"/>
      <c r="D550" s="226" t="s">
        <v>141</v>
      </c>
      <c r="E550" s="248" t="s">
        <v>19</v>
      </c>
      <c r="F550" s="249" t="s">
        <v>144</v>
      </c>
      <c r="G550" s="247"/>
      <c r="H550" s="250">
        <v>2.2000000000000002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141</v>
      </c>
      <c r="AU550" s="256" t="s">
        <v>81</v>
      </c>
      <c r="AV550" s="15" t="s">
        <v>137</v>
      </c>
      <c r="AW550" s="15" t="s">
        <v>33</v>
      </c>
      <c r="AX550" s="15" t="s">
        <v>79</v>
      </c>
      <c r="AY550" s="256" t="s">
        <v>129</v>
      </c>
    </row>
    <row r="551" s="14" customFormat="1">
      <c r="A551" s="14"/>
      <c r="B551" s="235"/>
      <c r="C551" s="236"/>
      <c r="D551" s="226" t="s">
        <v>141</v>
      </c>
      <c r="E551" s="236"/>
      <c r="F551" s="238" t="s">
        <v>579</v>
      </c>
      <c r="G551" s="236"/>
      <c r="H551" s="239">
        <v>2.4199999999999999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141</v>
      </c>
      <c r="AU551" s="245" t="s">
        <v>81</v>
      </c>
      <c r="AV551" s="14" t="s">
        <v>81</v>
      </c>
      <c r="AW551" s="14" t="s">
        <v>4</v>
      </c>
      <c r="AX551" s="14" t="s">
        <v>79</v>
      </c>
      <c r="AY551" s="245" t="s">
        <v>129</v>
      </c>
    </row>
    <row r="552" s="2" customFormat="1" ht="16.5" customHeight="1">
      <c r="A552" s="40"/>
      <c r="B552" s="41"/>
      <c r="C552" s="206" t="s">
        <v>563</v>
      </c>
      <c r="D552" s="206" t="s">
        <v>132</v>
      </c>
      <c r="E552" s="207" t="s">
        <v>581</v>
      </c>
      <c r="F552" s="208" t="s">
        <v>582</v>
      </c>
      <c r="G552" s="209" t="s">
        <v>388</v>
      </c>
      <c r="H552" s="210">
        <v>1</v>
      </c>
      <c r="I552" s="211"/>
      <c r="J552" s="212">
        <f>ROUND(I552*H552,2)</f>
        <v>0</v>
      </c>
      <c r="K552" s="208" t="s">
        <v>136</v>
      </c>
      <c r="L552" s="46"/>
      <c r="M552" s="213" t="s">
        <v>19</v>
      </c>
      <c r="N552" s="214" t="s">
        <v>42</v>
      </c>
      <c r="O552" s="86"/>
      <c r="P552" s="215">
        <f>O552*H552</f>
        <v>0</v>
      </c>
      <c r="Q552" s="215">
        <v>0.00020000000000000001</v>
      </c>
      <c r="R552" s="215">
        <f>Q552*H552</f>
        <v>0.00020000000000000001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256</v>
      </c>
      <c r="AT552" s="217" t="s">
        <v>132</v>
      </c>
      <c r="AU552" s="217" t="s">
        <v>81</v>
      </c>
      <c r="AY552" s="19" t="s">
        <v>129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79</v>
      </c>
      <c r="BK552" s="218">
        <f>ROUND(I552*H552,2)</f>
        <v>0</v>
      </c>
      <c r="BL552" s="19" t="s">
        <v>256</v>
      </c>
      <c r="BM552" s="217" t="s">
        <v>583</v>
      </c>
    </row>
    <row r="553" s="2" customFormat="1">
      <c r="A553" s="40"/>
      <c r="B553" s="41"/>
      <c r="C553" s="42"/>
      <c r="D553" s="219" t="s">
        <v>139</v>
      </c>
      <c r="E553" s="42"/>
      <c r="F553" s="220" t="s">
        <v>584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139</v>
      </c>
      <c r="AU553" s="19" t="s">
        <v>81</v>
      </c>
    </row>
    <row r="554" s="13" customFormat="1">
      <c r="A554" s="13"/>
      <c r="B554" s="224"/>
      <c r="C554" s="225"/>
      <c r="D554" s="226" t="s">
        <v>141</v>
      </c>
      <c r="E554" s="227" t="s">
        <v>19</v>
      </c>
      <c r="F554" s="228" t="s">
        <v>163</v>
      </c>
      <c r="G554" s="225"/>
      <c r="H554" s="227" t="s">
        <v>19</v>
      </c>
      <c r="I554" s="229"/>
      <c r="J554" s="225"/>
      <c r="K554" s="225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141</v>
      </c>
      <c r="AU554" s="234" t="s">
        <v>81</v>
      </c>
      <c r="AV554" s="13" t="s">
        <v>79</v>
      </c>
      <c r="AW554" s="13" t="s">
        <v>33</v>
      </c>
      <c r="AX554" s="13" t="s">
        <v>71</v>
      </c>
      <c r="AY554" s="234" t="s">
        <v>129</v>
      </c>
    </row>
    <row r="555" s="14" customFormat="1">
      <c r="A555" s="14"/>
      <c r="B555" s="235"/>
      <c r="C555" s="236"/>
      <c r="D555" s="226" t="s">
        <v>141</v>
      </c>
      <c r="E555" s="237" t="s">
        <v>19</v>
      </c>
      <c r="F555" s="238" t="s">
        <v>79</v>
      </c>
      <c r="G555" s="236"/>
      <c r="H555" s="239">
        <v>1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141</v>
      </c>
      <c r="AU555" s="245" t="s">
        <v>81</v>
      </c>
      <c r="AV555" s="14" t="s">
        <v>81</v>
      </c>
      <c r="AW555" s="14" t="s">
        <v>33</v>
      </c>
      <c r="AX555" s="14" t="s">
        <v>71</v>
      </c>
      <c r="AY555" s="245" t="s">
        <v>129</v>
      </c>
    </row>
    <row r="556" s="15" customFormat="1">
      <c r="A556" s="15"/>
      <c r="B556" s="246"/>
      <c r="C556" s="247"/>
      <c r="D556" s="226" t="s">
        <v>141</v>
      </c>
      <c r="E556" s="248" t="s">
        <v>19</v>
      </c>
      <c r="F556" s="249" t="s">
        <v>144</v>
      </c>
      <c r="G556" s="247"/>
      <c r="H556" s="250">
        <v>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141</v>
      </c>
      <c r="AU556" s="256" t="s">
        <v>81</v>
      </c>
      <c r="AV556" s="15" t="s">
        <v>137</v>
      </c>
      <c r="AW556" s="15" t="s">
        <v>33</v>
      </c>
      <c r="AX556" s="15" t="s">
        <v>79</v>
      </c>
      <c r="AY556" s="256" t="s">
        <v>129</v>
      </c>
    </row>
    <row r="557" s="2" customFormat="1" ht="16.5" customHeight="1">
      <c r="A557" s="40"/>
      <c r="B557" s="41"/>
      <c r="C557" s="257" t="s">
        <v>568</v>
      </c>
      <c r="D557" s="257" t="s">
        <v>319</v>
      </c>
      <c r="E557" s="258" t="s">
        <v>586</v>
      </c>
      <c r="F557" s="259" t="s">
        <v>587</v>
      </c>
      <c r="G557" s="260" t="s">
        <v>388</v>
      </c>
      <c r="H557" s="261">
        <v>1</v>
      </c>
      <c r="I557" s="262"/>
      <c r="J557" s="263">
        <f>ROUND(I557*H557,2)</f>
        <v>0</v>
      </c>
      <c r="K557" s="259" t="s">
        <v>136</v>
      </c>
      <c r="L557" s="264"/>
      <c r="M557" s="265" t="s">
        <v>19</v>
      </c>
      <c r="N557" s="266" t="s">
        <v>42</v>
      </c>
      <c r="O557" s="86"/>
      <c r="P557" s="215">
        <f>O557*H557</f>
        <v>0</v>
      </c>
      <c r="Q557" s="215">
        <v>0.00031</v>
      </c>
      <c r="R557" s="215">
        <f>Q557*H557</f>
        <v>0.00031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322</v>
      </c>
      <c r="AT557" s="217" t="s">
        <v>319</v>
      </c>
      <c r="AU557" s="217" t="s">
        <v>81</v>
      </c>
      <c r="AY557" s="19" t="s">
        <v>129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79</v>
      </c>
      <c r="BK557" s="218">
        <f>ROUND(I557*H557,2)</f>
        <v>0</v>
      </c>
      <c r="BL557" s="19" t="s">
        <v>256</v>
      </c>
      <c r="BM557" s="217" t="s">
        <v>588</v>
      </c>
    </row>
    <row r="558" s="13" customFormat="1">
      <c r="A558" s="13"/>
      <c r="B558" s="224"/>
      <c r="C558" s="225"/>
      <c r="D558" s="226" t="s">
        <v>141</v>
      </c>
      <c r="E558" s="227" t="s">
        <v>19</v>
      </c>
      <c r="F558" s="228" t="s">
        <v>163</v>
      </c>
      <c r="G558" s="225"/>
      <c r="H558" s="227" t="s">
        <v>19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141</v>
      </c>
      <c r="AU558" s="234" t="s">
        <v>81</v>
      </c>
      <c r="AV558" s="13" t="s">
        <v>79</v>
      </c>
      <c r="AW558" s="13" t="s">
        <v>33</v>
      </c>
      <c r="AX558" s="13" t="s">
        <v>71</v>
      </c>
      <c r="AY558" s="234" t="s">
        <v>129</v>
      </c>
    </row>
    <row r="559" s="14" customFormat="1">
      <c r="A559" s="14"/>
      <c r="B559" s="235"/>
      <c r="C559" s="236"/>
      <c r="D559" s="226" t="s">
        <v>141</v>
      </c>
      <c r="E559" s="237" t="s">
        <v>19</v>
      </c>
      <c r="F559" s="238" t="s">
        <v>79</v>
      </c>
      <c r="G559" s="236"/>
      <c r="H559" s="239">
        <v>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141</v>
      </c>
      <c r="AU559" s="245" t="s">
        <v>81</v>
      </c>
      <c r="AV559" s="14" t="s">
        <v>81</v>
      </c>
      <c r="AW559" s="14" t="s">
        <v>33</v>
      </c>
      <c r="AX559" s="14" t="s">
        <v>71</v>
      </c>
      <c r="AY559" s="245" t="s">
        <v>129</v>
      </c>
    </row>
    <row r="560" s="15" customFormat="1">
      <c r="A560" s="15"/>
      <c r="B560" s="246"/>
      <c r="C560" s="247"/>
      <c r="D560" s="226" t="s">
        <v>141</v>
      </c>
      <c r="E560" s="248" t="s">
        <v>19</v>
      </c>
      <c r="F560" s="249" t="s">
        <v>144</v>
      </c>
      <c r="G560" s="247"/>
      <c r="H560" s="250">
        <v>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6" t="s">
        <v>141</v>
      </c>
      <c r="AU560" s="256" t="s">
        <v>81</v>
      </c>
      <c r="AV560" s="15" t="s">
        <v>137</v>
      </c>
      <c r="AW560" s="15" t="s">
        <v>33</v>
      </c>
      <c r="AX560" s="15" t="s">
        <v>79</v>
      </c>
      <c r="AY560" s="256" t="s">
        <v>129</v>
      </c>
    </row>
    <row r="561" s="2" customFormat="1" ht="16.5" customHeight="1">
      <c r="A561" s="40"/>
      <c r="B561" s="41"/>
      <c r="C561" s="206" t="s">
        <v>575</v>
      </c>
      <c r="D561" s="206" t="s">
        <v>132</v>
      </c>
      <c r="E561" s="207" t="s">
        <v>590</v>
      </c>
      <c r="F561" s="208" t="s">
        <v>591</v>
      </c>
      <c r="G561" s="209" t="s">
        <v>313</v>
      </c>
      <c r="H561" s="210">
        <v>20.460000000000001</v>
      </c>
      <c r="I561" s="211"/>
      <c r="J561" s="212">
        <f>ROUND(I561*H561,2)</f>
        <v>0</v>
      </c>
      <c r="K561" s="208" t="s">
        <v>136</v>
      </c>
      <c r="L561" s="46"/>
      <c r="M561" s="213" t="s">
        <v>19</v>
      </c>
      <c r="N561" s="214" t="s">
        <v>42</v>
      </c>
      <c r="O561" s="86"/>
      <c r="P561" s="215">
        <f>O561*H561</f>
        <v>0</v>
      </c>
      <c r="Q561" s="215">
        <v>0.00055000000000000003</v>
      </c>
      <c r="R561" s="215">
        <f>Q561*H561</f>
        <v>0.011253000000000001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256</v>
      </c>
      <c r="AT561" s="217" t="s">
        <v>132</v>
      </c>
      <c r="AU561" s="217" t="s">
        <v>81</v>
      </c>
      <c r="AY561" s="19" t="s">
        <v>129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79</v>
      </c>
      <c r="BK561" s="218">
        <f>ROUND(I561*H561,2)</f>
        <v>0</v>
      </c>
      <c r="BL561" s="19" t="s">
        <v>256</v>
      </c>
      <c r="BM561" s="217" t="s">
        <v>592</v>
      </c>
    </row>
    <row r="562" s="2" customFormat="1">
      <c r="A562" s="40"/>
      <c r="B562" s="41"/>
      <c r="C562" s="42"/>
      <c r="D562" s="219" t="s">
        <v>139</v>
      </c>
      <c r="E562" s="42"/>
      <c r="F562" s="220" t="s">
        <v>593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139</v>
      </c>
      <c r="AU562" s="19" t="s">
        <v>81</v>
      </c>
    </row>
    <row r="563" s="13" customFormat="1">
      <c r="A563" s="13"/>
      <c r="B563" s="224"/>
      <c r="C563" s="225"/>
      <c r="D563" s="226" t="s">
        <v>141</v>
      </c>
      <c r="E563" s="227" t="s">
        <v>19</v>
      </c>
      <c r="F563" s="228" t="s">
        <v>650</v>
      </c>
      <c r="G563" s="225"/>
      <c r="H563" s="227" t="s">
        <v>19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4" t="s">
        <v>141</v>
      </c>
      <c r="AU563" s="234" t="s">
        <v>81</v>
      </c>
      <c r="AV563" s="13" t="s">
        <v>79</v>
      </c>
      <c r="AW563" s="13" t="s">
        <v>33</v>
      </c>
      <c r="AX563" s="13" t="s">
        <v>71</v>
      </c>
      <c r="AY563" s="234" t="s">
        <v>129</v>
      </c>
    </row>
    <row r="564" s="14" customFormat="1">
      <c r="A564" s="14"/>
      <c r="B564" s="235"/>
      <c r="C564" s="236"/>
      <c r="D564" s="226" t="s">
        <v>141</v>
      </c>
      <c r="E564" s="237" t="s">
        <v>19</v>
      </c>
      <c r="F564" s="238" t="s">
        <v>594</v>
      </c>
      <c r="G564" s="236"/>
      <c r="H564" s="239">
        <v>8.25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141</v>
      </c>
      <c r="AU564" s="245" t="s">
        <v>81</v>
      </c>
      <c r="AV564" s="14" t="s">
        <v>81</v>
      </c>
      <c r="AW564" s="14" t="s">
        <v>33</v>
      </c>
      <c r="AX564" s="14" t="s">
        <v>71</v>
      </c>
      <c r="AY564" s="245" t="s">
        <v>129</v>
      </c>
    </row>
    <row r="565" s="14" customFormat="1">
      <c r="A565" s="14"/>
      <c r="B565" s="235"/>
      <c r="C565" s="236"/>
      <c r="D565" s="226" t="s">
        <v>141</v>
      </c>
      <c r="E565" s="237" t="s">
        <v>19</v>
      </c>
      <c r="F565" s="238" t="s">
        <v>595</v>
      </c>
      <c r="G565" s="236"/>
      <c r="H565" s="239">
        <v>8.8000000000000007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141</v>
      </c>
      <c r="AU565" s="245" t="s">
        <v>81</v>
      </c>
      <c r="AV565" s="14" t="s">
        <v>81</v>
      </c>
      <c r="AW565" s="14" t="s">
        <v>33</v>
      </c>
      <c r="AX565" s="14" t="s">
        <v>71</v>
      </c>
      <c r="AY565" s="245" t="s">
        <v>129</v>
      </c>
    </row>
    <row r="566" s="15" customFormat="1">
      <c r="A566" s="15"/>
      <c r="B566" s="246"/>
      <c r="C566" s="247"/>
      <c r="D566" s="226" t="s">
        <v>141</v>
      </c>
      <c r="E566" s="248" t="s">
        <v>19</v>
      </c>
      <c r="F566" s="249" t="s">
        <v>144</v>
      </c>
      <c r="G566" s="247"/>
      <c r="H566" s="250">
        <v>17.050000000000001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141</v>
      </c>
      <c r="AU566" s="256" t="s">
        <v>81</v>
      </c>
      <c r="AV566" s="15" t="s">
        <v>137</v>
      </c>
      <c r="AW566" s="15" t="s">
        <v>33</v>
      </c>
      <c r="AX566" s="15" t="s">
        <v>79</v>
      </c>
      <c r="AY566" s="256" t="s">
        <v>129</v>
      </c>
    </row>
    <row r="567" s="14" customFormat="1">
      <c r="A567" s="14"/>
      <c r="B567" s="235"/>
      <c r="C567" s="236"/>
      <c r="D567" s="226" t="s">
        <v>141</v>
      </c>
      <c r="E567" s="236"/>
      <c r="F567" s="238" t="s">
        <v>596</v>
      </c>
      <c r="G567" s="236"/>
      <c r="H567" s="239">
        <v>20.460000000000001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141</v>
      </c>
      <c r="AU567" s="245" t="s">
        <v>81</v>
      </c>
      <c r="AV567" s="14" t="s">
        <v>81</v>
      </c>
      <c r="AW567" s="14" t="s">
        <v>4</v>
      </c>
      <c r="AX567" s="14" t="s">
        <v>79</v>
      </c>
      <c r="AY567" s="245" t="s">
        <v>129</v>
      </c>
    </row>
    <row r="568" s="2" customFormat="1" ht="16.5" customHeight="1">
      <c r="A568" s="40"/>
      <c r="B568" s="41"/>
      <c r="C568" s="206" t="s">
        <v>580</v>
      </c>
      <c r="D568" s="206" t="s">
        <v>132</v>
      </c>
      <c r="E568" s="207" t="s">
        <v>598</v>
      </c>
      <c r="F568" s="208" t="s">
        <v>599</v>
      </c>
      <c r="G568" s="209" t="s">
        <v>313</v>
      </c>
      <c r="H568" s="210">
        <v>22.248000000000001</v>
      </c>
      <c r="I568" s="211"/>
      <c r="J568" s="212">
        <f>ROUND(I568*H568,2)</f>
        <v>0</v>
      </c>
      <c r="K568" s="208" t="s">
        <v>136</v>
      </c>
      <c r="L568" s="46"/>
      <c r="M568" s="213" t="s">
        <v>19</v>
      </c>
      <c r="N568" s="214" t="s">
        <v>42</v>
      </c>
      <c r="O568" s="86"/>
      <c r="P568" s="215">
        <f>O568*H568</f>
        <v>0</v>
      </c>
      <c r="Q568" s="215">
        <v>0.00050000000000000001</v>
      </c>
      <c r="R568" s="215">
        <f>Q568*H568</f>
        <v>0.011124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256</v>
      </c>
      <c r="AT568" s="217" t="s">
        <v>132</v>
      </c>
      <c r="AU568" s="217" t="s">
        <v>81</v>
      </c>
      <c r="AY568" s="19" t="s">
        <v>129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79</v>
      </c>
      <c r="BK568" s="218">
        <f>ROUND(I568*H568,2)</f>
        <v>0</v>
      </c>
      <c r="BL568" s="19" t="s">
        <v>256</v>
      </c>
      <c r="BM568" s="217" t="s">
        <v>600</v>
      </c>
    </row>
    <row r="569" s="2" customFormat="1">
      <c r="A569" s="40"/>
      <c r="B569" s="41"/>
      <c r="C569" s="42"/>
      <c r="D569" s="219" t="s">
        <v>139</v>
      </c>
      <c r="E569" s="42"/>
      <c r="F569" s="220" t="s">
        <v>601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139</v>
      </c>
      <c r="AU569" s="19" t="s">
        <v>81</v>
      </c>
    </row>
    <row r="570" s="13" customFormat="1">
      <c r="A570" s="13"/>
      <c r="B570" s="224"/>
      <c r="C570" s="225"/>
      <c r="D570" s="226" t="s">
        <v>141</v>
      </c>
      <c r="E570" s="227" t="s">
        <v>19</v>
      </c>
      <c r="F570" s="228" t="s">
        <v>650</v>
      </c>
      <c r="G570" s="225"/>
      <c r="H570" s="227" t="s">
        <v>19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141</v>
      </c>
      <c r="AU570" s="234" t="s">
        <v>81</v>
      </c>
      <c r="AV570" s="13" t="s">
        <v>79</v>
      </c>
      <c r="AW570" s="13" t="s">
        <v>33</v>
      </c>
      <c r="AX570" s="13" t="s">
        <v>71</v>
      </c>
      <c r="AY570" s="234" t="s">
        <v>129</v>
      </c>
    </row>
    <row r="571" s="14" customFormat="1">
      <c r="A571" s="14"/>
      <c r="B571" s="235"/>
      <c r="C571" s="236"/>
      <c r="D571" s="226" t="s">
        <v>141</v>
      </c>
      <c r="E571" s="237" t="s">
        <v>19</v>
      </c>
      <c r="F571" s="238" t="s">
        <v>602</v>
      </c>
      <c r="G571" s="236"/>
      <c r="H571" s="239">
        <v>16.460000000000001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141</v>
      </c>
      <c r="AU571" s="245" t="s">
        <v>81</v>
      </c>
      <c r="AV571" s="14" t="s">
        <v>81</v>
      </c>
      <c r="AW571" s="14" t="s">
        <v>33</v>
      </c>
      <c r="AX571" s="14" t="s">
        <v>71</v>
      </c>
      <c r="AY571" s="245" t="s">
        <v>129</v>
      </c>
    </row>
    <row r="572" s="14" customFormat="1">
      <c r="A572" s="14"/>
      <c r="B572" s="235"/>
      <c r="C572" s="236"/>
      <c r="D572" s="226" t="s">
        <v>141</v>
      </c>
      <c r="E572" s="237" t="s">
        <v>19</v>
      </c>
      <c r="F572" s="238" t="s">
        <v>603</v>
      </c>
      <c r="G572" s="236"/>
      <c r="H572" s="239">
        <v>-0.90000000000000002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141</v>
      </c>
      <c r="AU572" s="245" t="s">
        <v>81</v>
      </c>
      <c r="AV572" s="14" t="s">
        <v>81</v>
      </c>
      <c r="AW572" s="14" t="s">
        <v>33</v>
      </c>
      <c r="AX572" s="14" t="s">
        <v>71</v>
      </c>
      <c r="AY572" s="245" t="s">
        <v>129</v>
      </c>
    </row>
    <row r="573" s="14" customFormat="1">
      <c r="A573" s="14"/>
      <c r="B573" s="235"/>
      <c r="C573" s="236"/>
      <c r="D573" s="226" t="s">
        <v>141</v>
      </c>
      <c r="E573" s="237" t="s">
        <v>19</v>
      </c>
      <c r="F573" s="238" t="s">
        <v>604</v>
      </c>
      <c r="G573" s="236"/>
      <c r="H573" s="239">
        <v>2.98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5" t="s">
        <v>141</v>
      </c>
      <c r="AU573" s="245" t="s">
        <v>81</v>
      </c>
      <c r="AV573" s="14" t="s">
        <v>81</v>
      </c>
      <c r="AW573" s="14" t="s">
        <v>33</v>
      </c>
      <c r="AX573" s="14" t="s">
        <v>71</v>
      </c>
      <c r="AY573" s="245" t="s">
        <v>129</v>
      </c>
    </row>
    <row r="574" s="15" customFormat="1">
      <c r="A574" s="15"/>
      <c r="B574" s="246"/>
      <c r="C574" s="247"/>
      <c r="D574" s="226" t="s">
        <v>141</v>
      </c>
      <c r="E574" s="248" t="s">
        <v>19</v>
      </c>
      <c r="F574" s="249" t="s">
        <v>144</v>
      </c>
      <c r="G574" s="247"/>
      <c r="H574" s="250">
        <v>18.539999999999999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6" t="s">
        <v>141</v>
      </c>
      <c r="AU574" s="256" t="s">
        <v>81</v>
      </c>
      <c r="AV574" s="15" t="s">
        <v>137</v>
      </c>
      <c r="AW574" s="15" t="s">
        <v>33</v>
      </c>
      <c r="AX574" s="15" t="s">
        <v>79</v>
      </c>
      <c r="AY574" s="256" t="s">
        <v>129</v>
      </c>
    </row>
    <row r="575" s="14" customFormat="1">
      <c r="A575" s="14"/>
      <c r="B575" s="235"/>
      <c r="C575" s="236"/>
      <c r="D575" s="226" t="s">
        <v>141</v>
      </c>
      <c r="E575" s="236"/>
      <c r="F575" s="238" t="s">
        <v>605</v>
      </c>
      <c r="G575" s="236"/>
      <c r="H575" s="239">
        <v>22.248000000000001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141</v>
      </c>
      <c r="AU575" s="245" t="s">
        <v>81</v>
      </c>
      <c r="AV575" s="14" t="s">
        <v>81</v>
      </c>
      <c r="AW575" s="14" t="s">
        <v>4</v>
      </c>
      <c r="AX575" s="14" t="s">
        <v>79</v>
      </c>
      <c r="AY575" s="245" t="s">
        <v>129</v>
      </c>
    </row>
    <row r="576" s="2" customFormat="1" ht="24.15" customHeight="1">
      <c r="A576" s="40"/>
      <c r="B576" s="41"/>
      <c r="C576" s="206" t="s">
        <v>585</v>
      </c>
      <c r="D576" s="206" t="s">
        <v>132</v>
      </c>
      <c r="E576" s="207" t="s">
        <v>607</v>
      </c>
      <c r="F576" s="208" t="s">
        <v>608</v>
      </c>
      <c r="G576" s="209" t="s">
        <v>313</v>
      </c>
      <c r="H576" s="210">
        <v>8.5</v>
      </c>
      <c r="I576" s="211"/>
      <c r="J576" s="212">
        <f>ROUND(I576*H576,2)</f>
        <v>0</v>
      </c>
      <c r="K576" s="208" t="s">
        <v>136</v>
      </c>
      <c r="L576" s="46"/>
      <c r="M576" s="213" t="s">
        <v>19</v>
      </c>
      <c r="N576" s="214" t="s">
        <v>42</v>
      </c>
      <c r="O576" s="86"/>
      <c r="P576" s="215">
        <f>O576*H576</f>
        <v>0</v>
      </c>
      <c r="Q576" s="215">
        <v>0.00073999999999999999</v>
      </c>
      <c r="R576" s="215">
        <f>Q576*H576</f>
        <v>0.0062899999999999996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256</v>
      </c>
      <c r="AT576" s="217" t="s">
        <v>132</v>
      </c>
      <c r="AU576" s="217" t="s">
        <v>81</v>
      </c>
      <c r="AY576" s="19" t="s">
        <v>129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79</v>
      </c>
      <c r="BK576" s="218">
        <f>ROUND(I576*H576,2)</f>
        <v>0</v>
      </c>
      <c r="BL576" s="19" t="s">
        <v>256</v>
      </c>
      <c r="BM576" s="217" t="s">
        <v>609</v>
      </c>
    </row>
    <row r="577" s="2" customFormat="1">
      <c r="A577" s="40"/>
      <c r="B577" s="41"/>
      <c r="C577" s="42"/>
      <c r="D577" s="219" t="s">
        <v>139</v>
      </c>
      <c r="E577" s="42"/>
      <c r="F577" s="220" t="s">
        <v>610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139</v>
      </c>
      <c r="AU577" s="19" t="s">
        <v>81</v>
      </c>
    </row>
    <row r="578" s="13" customFormat="1">
      <c r="A578" s="13"/>
      <c r="B578" s="224"/>
      <c r="C578" s="225"/>
      <c r="D578" s="226" t="s">
        <v>141</v>
      </c>
      <c r="E578" s="227" t="s">
        <v>19</v>
      </c>
      <c r="F578" s="228" t="s">
        <v>437</v>
      </c>
      <c r="G578" s="225"/>
      <c r="H578" s="227" t="s">
        <v>19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141</v>
      </c>
      <c r="AU578" s="234" t="s">
        <v>81</v>
      </c>
      <c r="AV578" s="13" t="s">
        <v>79</v>
      </c>
      <c r="AW578" s="13" t="s">
        <v>33</v>
      </c>
      <c r="AX578" s="13" t="s">
        <v>71</v>
      </c>
      <c r="AY578" s="234" t="s">
        <v>129</v>
      </c>
    </row>
    <row r="579" s="14" customFormat="1">
      <c r="A579" s="14"/>
      <c r="B579" s="235"/>
      <c r="C579" s="236"/>
      <c r="D579" s="226" t="s">
        <v>141</v>
      </c>
      <c r="E579" s="237" t="s">
        <v>19</v>
      </c>
      <c r="F579" s="238" t="s">
        <v>611</v>
      </c>
      <c r="G579" s="236"/>
      <c r="H579" s="239">
        <v>8.5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5" t="s">
        <v>141</v>
      </c>
      <c r="AU579" s="245" t="s">
        <v>81</v>
      </c>
      <c r="AV579" s="14" t="s">
        <v>81</v>
      </c>
      <c r="AW579" s="14" t="s">
        <v>33</v>
      </c>
      <c r="AX579" s="14" t="s">
        <v>71</v>
      </c>
      <c r="AY579" s="245" t="s">
        <v>129</v>
      </c>
    </row>
    <row r="580" s="15" customFormat="1">
      <c r="A580" s="15"/>
      <c r="B580" s="246"/>
      <c r="C580" s="247"/>
      <c r="D580" s="226" t="s">
        <v>141</v>
      </c>
      <c r="E580" s="248" t="s">
        <v>19</v>
      </c>
      <c r="F580" s="249" t="s">
        <v>144</v>
      </c>
      <c r="G580" s="247"/>
      <c r="H580" s="250">
        <v>8.5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6" t="s">
        <v>141</v>
      </c>
      <c r="AU580" s="256" t="s">
        <v>81</v>
      </c>
      <c r="AV580" s="15" t="s">
        <v>137</v>
      </c>
      <c r="AW580" s="15" t="s">
        <v>33</v>
      </c>
      <c r="AX580" s="15" t="s">
        <v>79</v>
      </c>
      <c r="AY580" s="256" t="s">
        <v>129</v>
      </c>
    </row>
    <row r="581" s="2" customFormat="1" ht="16.5" customHeight="1">
      <c r="A581" s="40"/>
      <c r="B581" s="41"/>
      <c r="C581" s="257" t="s">
        <v>589</v>
      </c>
      <c r="D581" s="257" t="s">
        <v>319</v>
      </c>
      <c r="E581" s="258" t="s">
        <v>613</v>
      </c>
      <c r="F581" s="259" t="s">
        <v>565</v>
      </c>
      <c r="G581" s="260" t="s">
        <v>135</v>
      </c>
      <c r="H581" s="261">
        <v>1.403</v>
      </c>
      <c r="I581" s="262"/>
      <c r="J581" s="263">
        <f>ROUND(I581*H581,2)</f>
        <v>0</v>
      </c>
      <c r="K581" s="259" t="s">
        <v>19</v>
      </c>
      <c r="L581" s="264"/>
      <c r="M581" s="265" t="s">
        <v>19</v>
      </c>
      <c r="N581" s="266" t="s">
        <v>42</v>
      </c>
      <c r="O581" s="86"/>
      <c r="P581" s="215">
        <f>O581*H581</f>
        <v>0</v>
      </c>
      <c r="Q581" s="215">
        <v>0.0129</v>
      </c>
      <c r="R581" s="215">
        <f>Q581*H581</f>
        <v>0.018098699999999999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322</v>
      </c>
      <c r="AT581" s="217" t="s">
        <v>319</v>
      </c>
      <c r="AU581" s="217" t="s">
        <v>81</v>
      </c>
      <c r="AY581" s="19" t="s">
        <v>129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79</v>
      </c>
      <c r="BK581" s="218">
        <f>ROUND(I581*H581,2)</f>
        <v>0</v>
      </c>
      <c r="BL581" s="19" t="s">
        <v>256</v>
      </c>
      <c r="BM581" s="217" t="s">
        <v>614</v>
      </c>
    </row>
    <row r="582" s="13" customFormat="1">
      <c r="A582" s="13"/>
      <c r="B582" s="224"/>
      <c r="C582" s="225"/>
      <c r="D582" s="226" t="s">
        <v>141</v>
      </c>
      <c r="E582" s="227" t="s">
        <v>19</v>
      </c>
      <c r="F582" s="228" t="s">
        <v>437</v>
      </c>
      <c r="G582" s="225"/>
      <c r="H582" s="227" t="s">
        <v>19</v>
      </c>
      <c r="I582" s="229"/>
      <c r="J582" s="225"/>
      <c r="K582" s="225"/>
      <c r="L582" s="230"/>
      <c r="M582" s="231"/>
      <c r="N582" s="232"/>
      <c r="O582" s="232"/>
      <c r="P582" s="232"/>
      <c r="Q582" s="232"/>
      <c r="R582" s="232"/>
      <c r="S582" s="232"/>
      <c r="T582" s="23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4" t="s">
        <v>141</v>
      </c>
      <c r="AU582" s="234" t="s">
        <v>81</v>
      </c>
      <c r="AV582" s="13" t="s">
        <v>79</v>
      </c>
      <c r="AW582" s="13" t="s">
        <v>33</v>
      </c>
      <c r="AX582" s="13" t="s">
        <v>71</v>
      </c>
      <c r="AY582" s="234" t="s">
        <v>129</v>
      </c>
    </row>
    <row r="583" s="14" customFormat="1">
      <c r="A583" s="14"/>
      <c r="B583" s="235"/>
      <c r="C583" s="236"/>
      <c r="D583" s="226" t="s">
        <v>141</v>
      </c>
      <c r="E583" s="237" t="s">
        <v>19</v>
      </c>
      <c r="F583" s="238" t="s">
        <v>611</v>
      </c>
      <c r="G583" s="236"/>
      <c r="H583" s="239">
        <v>8.5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5" t="s">
        <v>141</v>
      </c>
      <c r="AU583" s="245" t="s">
        <v>81</v>
      </c>
      <c r="AV583" s="14" t="s">
        <v>81</v>
      </c>
      <c r="AW583" s="14" t="s">
        <v>33</v>
      </c>
      <c r="AX583" s="14" t="s">
        <v>71</v>
      </c>
      <c r="AY583" s="245" t="s">
        <v>129</v>
      </c>
    </row>
    <row r="584" s="15" customFormat="1">
      <c r="A584" s="15"/>
      <c r="B584" s="246"/>
      <c r="C584" s="247"/>
      <c r="D584" s="226" t="s">
        <v>141</v>
      </c>
      <c r="E584" s="248" t="s">
        <v>19</v>
      </c>
      <c r="F584" s="249" t="s">
        <v>144</v>
      </c>
      <c r="G584" s="247"/>
      <c r="H584" s="250">
        <v>8.5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6" t="s">
        <v>141</v>
      </c>
      <c r="AU584" s="256" t="s">
        <v>81</v>
      </c>
      <c r="AV584" s="15" t="s">
        <v>137</v>
      </c>
      <c r="AW584" s="15" t="s">
        <v>33</v>
      </c>
      <c r="AX584" s="15" t="s">
        <v>79</v>
      </c>
      <c r="AY584" s="256" t="s">
        <v>129</v>
      </c>
    </row>
    <row r="585" s="14" customFormat="1">
      <c r="A585" s="14"/>
      <c r="B585" s="235"/>
      <c r="C585" s="236"/>
      <c r="D585" s="226" t="s">
        <v>141</v>
      </c>
      <c r="E585" s="236"/>
      <c r="F585" s="238" t="s">
        <v>615</v>
      </c>
      <c r="G585" s="236"/>
      <c r="H585" s="239">
        <v>1.403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141</v>
      </c>
      <c r="AU585" s="245" t="s">
        <v>81</v>
      </c>
      <c r="AV585" s="14" t="s">
        <v>81</v>
      </c>
      <c r="AW585" s="14" t="s">
        <v>4</v>
      </c>
      <c r="AX585" s="14" t="s">
        <v>79</v>
      </c>
      <c r="AY585" s="245" t="s">
        <v>129</v>
      </c>
    </row>
    <row r="586" s="2" customFormat="1" ht="24.15" customHeight="1">
      <c r="A586" s="40"/>
      <c r="B586" s="41"/>
      <c r="C586" s="206" t="s">
        <v>597</v>
      </c>
      <c r="D586" s="206" t="s">
        <v>132</v>
      </c>
      <c r="E586" s="207" t="s">
        <v>617</v>
      </c>
      <c r="F586" s="208" t="s">
        <v>618</v>
      </c>
      <c r="G586" s="209" t="s">
        <v>368</v>
      </c>
      <c r="H586" s="267"/>
      <c r="I586" s="211"/>
      <c r="J586" s="212">
        <f>ROUND(I586*H586,2)</f>
        <v>0</v>
      </c>
      <c r="K586" s="208" t="s">
        <v>136</v>
      </c>
      <c r="L586" s="46"/>
      <c r="M586" s="213" t="s">
        <v>19</v>
      </c>
      <c r="N586" s="214" t="s">
        <v>42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256</v>
      </c>
      <c r="AT586" s="217" t="s">
        <v>132</v>
      </c>
      <c r="AU586" s="217" t="s">
        <v>81</v>
      </c>
      <c r="AY586" s="19" t="s">
        <v>129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79</v>
      </c>
      <c r="BK586" s="218">
        <f>ROUND(I586*H586,2)</f>
        <v>0</v>
      </c>
      <c r="BL586" s="19" t="s">
        <v>256</v>
      </c>
      <c r="BM586" s="217" t="s">
        <v>619</v>
      </c>
    </row>
    <row r="587" s="2" customFormat="1">
      <c r="A587" s="40"/>
      <c r="B587" s="41"/>
      <c r="C587" s="42"/>
      <c r="D587" s="219" t="s">
        <v>139</v>
      </c>
      <c r="E587" s="42"/>
      <c r="F587" s="220" t="s">
        <v>620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139</v>
      </c>
      <c r="AU587" s="19" t="s">
        <v>81</v>
      </c>
    </row>
    <row r="588" s="12" customFormat="1" ht="22.8" customHeight="1">
      <c r="A588" s="12"/>
      <c r="B588" s="190"/>
      <c r="C588" s="191"/>
      <c r="D588" s="192" t="s">
        <v>70</v>
      </c>
      <c r="E588" s="204" t="s">
        <v>621</v>
      </c>
      <c r="F588" s="204" t="s">
        <v>622</v>
      </c>
      <c r="G588" s="191"/>
      <c r="H588" s="191"/>
      <c r="I588" s="194"/>
      <c r="J588" s="205">
        <f>BK588</f>
        <v>0</v>
      </c>
      <c r="K588" s="191"/>
      <c r="L588" s="196"/>
      <c r="M588" s="197"/>
      <c r="N588" s="198"/>
      <c r="O588" s="198"/>
      <c r="P588" s="199">
        <f>SUM(P589:P603)</f>
        <v>0</v>
      </c>
      <c r="Q588" s="198"/>
      <c r="R588" s="199">
        <f>SUM(R589:R603)</f>
        <v>0.019190080000000002</v>
      </c>
      <c r="S588" s="198"/>
      <c r="T588" s="200">
        <f>SUM(T589:T603)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01" t="s">
        <v>81</v>
      </c>
      <c r="AT588" s="202" t="s">
        <v>70</v>
      </c>
      <c r="AU588" s="202" t="s">
        <v>79</v>
      </c>
      <c r="AY588" s="201" t="s">
        <v>129</v>
      </c>
      <c r="BK588" s="203">
        <f>SUM(BK589:BK603)</f>
        <v>0</v>
      </c>
    </row>
    <row r="589" s="2" customFormat="1" ht="24.15" customHeight="1">
      <c r="A589" s="40"/>
      <c r="B589" s="41"/>
      <c r="C589" s="206" t="s">
        <v>606</v>
      </c>
      <c r="D589" s="206" t="s">
        <v>132</v>
      </c>
      <c r="E589" s="207" t="s">
        <v>624</v>
      </c>
      <c r="F589" s="208" t="s">
        <v>625</v>
      </c>
      <c r="G589" s="209" t="s">
        <v>135</v>
      </c>
      <c r="H589" s="210">
        <v>73.808000000000007</v>
      </c>
      <c r="I589" s="211"/>
      <c r="J589" s="212">
        <f>ROUND(I589*H589,2)</f>
        <v>0</v>
      </c>
      <c r="K589" s="208" t="s">
        <v>136</v>
      </c>
      <c r="L589" s="46"/>
      <c r="M589" s="213" t="s">
        <v>19</v>
      </c>
      <c r="N589" s="214" t="s">
        <v>42</v>
      </c>
      <c r="O589" s="86"/>
      <c r="P589" s="215">
        <f>O589*H589</f>
        <v>0</v>
      </c>
      <c r="Q589" s="215">
        <v>0.00025999999999999998</v>
      </c>
      <c r="R589" s="215">
        <f>Q589*H589</f>
        <v>0.019190080000000002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256</v>
      </c>
      <c r="AT589" s="217" t="s">
        <v>132</v>
      </c>
      <c r="AU589" s="217" t="s">
        <v>81</v>
      </c>
      <c r="AY589" s="19" t="s">
        <v>129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79</v>
      </c>
      <c r="BK589" s="218">
        <f>ROUND(I589*H589,2)</f>
        <v>0</v>
      </c>
      <c r="BL589" s="19" t="s">
        <v>256</v>
      </c>
      <c r="BM589" s="217" t="s">
        <v>626</v>
      </c>
    </row>
    <row r="590" s="2" customFormat="1">
      <c r="A590" s="40"/>
      <c r="B590" s="41"/>
      <c r="C590" s="42"/>
      <c r="D590" s="219" t="s">
        <v>139</v>
      </c>
      <c r="E590" s="42"/>
      <c r="F590" s="220" t="s">
        <v>627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139</v>
      </c>
      <c r="AU590" s="19" t="s">
        <v>81</v>
      </c>
    </row>
    <row r="591" s="13" customFormat="1">
      <c r="A591" s="13"/>
      <c r="B591" s="224"/>
      <c r="C591" s="225"/>
      <c r="D591" s="226" t="s">
        <v>141</v>
      </c>
      <c r="E591" s="227" t="s">
        <v>19</v>
      </c>
      <c r="F591" s="228" t="s">
        <v>650</v>
      </c>
      <c r="G591" s="225"/>
      <c r="H591" s="227" t="s">
        <v>19</v>
      </c>
      <c r="I591" s="229"/>
      <c r="J591" s="225"/>
      <c r="K591" s="225"/>
      <c r="L591" s="230"/>
      <c r="M591" s="231"/>
      <c r="N591" s="232"/>
      <c r="O591" s="232"/>
      <c r="P591" s="232"/>
      <c r="Q591" s="232"/>
      <c r="R591" s="232"/>
      <c r="S591" s="232"/>
      <c r="T591" s="23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4" t="s">
        <v>141</v>
      </c>
      <c r="AU591" s="234" t="s">
        <v>81</v>
      </c>
      <c r="AV591" s="13" t="s">
        <v>79</v>
      </c>
      <c r="AW591" s="13" t="s">
        <v>33</v>
      </c>
      <c r="AX591" s="13" t="s">
        <v>71</v>
      </c>
      <c r="AY591" s="234" t="s">
        <v>129</v>
      </c>
    </row>
    <row r="592" s="14" customFormat="1">
      <c r="A592" s="14"/>
      <c r="B592" s="235"/>
      <c r="C592" s="236"/>
      <c r="D592" s="226" t="s">
        <v>141</v>
      </c>
      <c r="E592" s="237" t="s">
        <v>19</v>
      </c>
      <c r="F592" s="238" t="s">
        <v>211</v>
      </c>
      <c r="G592" s="236"/>
      <c r="H592" s="239">
        <v>20.068999999999999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141</v>
      </c>
      <c r="AU592" s="245" t="s">
        <v>81</v>
      </c>
      <c r="AV592" s="14" t="s">
        <v>81</v>
      </c>
      <c r="AW592" s="14" t="s">
        <v>33</v>
      </c>
      <c r="AX592" s="14" t="s">
        <v>71</v>
      </c>
      <c r="AY592" s="245" t="s">
        <v>129</v>
      </c>
    </row>
    <row r="593" s="14" customFormat="1">
      <c r="A593" s="14"/>
      <c r="B593" s="235"/>
      <c r="C593" s="236"/>
      <c r="D593" s="226" t="s">
        <v>141</v>
      </c>
      <c r="E593" s="237" t="s">
        <v>19</v>
      </c>
      <c r="F593" s="238" t="s">
        <v>212</v>
      </c>
      <c r="G593" s="236"/>
      <c r="H593" s="239">
        <v>3.0779999999999998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5" t="s">
        <v>141</v>
      </c>
      <c r="AU593" s="245" t="s">
        <v>81</v>
      </c>
      <c r="AV593" s="14" t="s">
        <v>81</v>
      </c>
      <c r="AW593" s="14" t="s">
        <v>33</v>
      </c>
      <c r="AX593" s="14" t="s">
        <v>71</v>
      </c>
      <c r="AY593" s="245" t="s">
        <v>129</v>
      </c>
    </row>
    <row r="594" s="14" customFormat="1">
      <c r="A594" s="14"/>
      <c r="B594" s="235"/>
      <c r="C594" s="236"/>
      <c r="D594" s="226" t="s">
        <v>141</v>
      </c>
      <c r="E594" s="237" t="s">
        <v>19</v>
      </c>
      <c r="F594" s="238" t="s">
        <v>710</v>
      </c>
      <c r="G594" s="236"/>
      <c r="H594" s="239">
        <v>-0.45000000000000001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141</v>
      </c>
      <c r="AU594" s="245" t="s">
        <v>81</v>
      </c>
      <c r="AV594" s="14" t="s">
        <v>81</v>
      </c>
      <c r="AW594" s="14" t="s">
        <v>33</v>
      </c>
      <c r="AX594" s="14" t="s">
        <v>71</v>
      </c>
      <c r="AY594" s="245" t="s">
        <v>129</v>
      </c>
    </row>
    <row r="595" s="14" customFormat="1">
      <c r="A595" s="14"/>
      <c r="B595" s="235"/>
      <c r="C595" s="236"/>
      <c r="D595" s="226" t="s">
        <v>141</v>
      </c>
      <c r="E595" s="237" t="s">
        <v>19</v>
      </c>
      <c r="F595" s="238" t="s">
        <v>213</v>
      </c>
      <c r="G595" s="236"/>
      <c r="H595" s="239">
        <v>2.7440000000000002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141</v>
      </c>
      <c r="AU595" s="245" t="s">
        <v>81</v>
      </c>
      <c r="AV595" s="14" t="s">
        <v>81</v>
      </c>
      <c r="AW595" s="14" t="s">
        <v>33</v>
      </c>
      <c r="AX595" s="14" t="s">
        <v>71</v>
      </c>
      <c r="AY595" s="245" t="s">
        <v>129</v>
      </c>
    </row>
    <row r="596" s="14" customFormat="1">
      <c r="A596" s="14"/>
      <c r="B596" s="235"/>
      <c r="C596" s="236"/>
      <c r="D596" s="226" t="s">
        <v>141</v>
      </c>
      <c r="E596" s="237" t="s">
        <v>19</v>
      </c>
      <c r="F596" s="238" t="s">
        <v>214</v>
      </c>
      <c r="G596" s="236"/>
      <c r="H596" s="239">
        <v>0.068000000000000005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141</v>
      </c>
      <c r="AU596" s="245" t="s">
        <v>81</v>
      </c>
      <c r="AV596" s="14" t="s">
        <v>81</v>
      </c>
      <c r="AW596" s="14" t="s">
        <v>33</v>
      </c>
      <c r="AX596" s="14" t="s">
        <v>71</v>
      </c>
      <c r="AY596" s="245" t="s">
        <v>129</v>
      </c>
    </row>
    <row r="597" s="14" customFormat="1">
      <c r="A597" s="14"/>
      <c r="B597" s="235"/>
      <c r="C597" s="236"/>
      <c r="D597" s="226" t="s">
        <v>141</v>
      </c>
      <c r="E597" s="237" t="s">
        <v>19</v>
      </c>
      <c r="F597" s="238" t="s">
        <v>215</v>
      </c>
      <c r="G597" s="236"/>
      <c r="H597" s="239">
        <v>17.731000000000002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5" t="s">
        <v>141</v>
      </c>
      <c r="AU597" s="245" t="s">
        <v>81</v>
      </c>
      <c r="AV597" s="14" t="s">
        <v>81</v>
      </c>
      <c r="AW597" s="14" t="s">
        <v>33</v>
      </c>
      <c r="AX597" s="14" t="s">
        <v>71</v>
      </c>
      <c r="AY597" s="245" t="s">
        <v>129</v>
      </c>
    </row>
    <row r="598" s="14" customFormat="1">
      <c r="A598" s="14"/>
      <c r="B598" s="235"/>
      <c r="C598" s="236"/>
      <c r="D598" s="226" t="s">
        <v>141</v>
      </c>
      <c r="E598" s="237" t="s">
        <v>19</v>
      </c>
      <c r="F598" s="238" t="s">
        <v>216</v>
      </c>
      <c r="G598" s="236"/>
      <c r="H598" s="239">
        <v>-1.7729999999999999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141</v>
      </c>
      <c r="AU598" s="245" t="s">
        <v>81</v>
      </c>
      <c r="AV598" s="14" t="s">
        <v>81</v>
      </c>
      <c r="AW598" s="14" t="s">
        <v>33</v>
      </c>
      <c r="AX598" s="14" t="s">
        <v>71</v>
      </c>
      <c r="AY598" s="245" t="s">
        <v>129</v>
      </c>
    </row>
    <row r="599" s="14" customFormat="1">
      <c r="A599" s="14"/>
      <c r="B599" s="235"/>
      <c r="C599" s="236"/>
      <c r="D599" s="226" t="s">
        <v>141</v>
      </c>
      <c r="E599" s="237" t="s">
        <v>19</v>
      </c>
      <c r="F599" s="238" t="s">
        <v>654</v>
      </c>
      <c r="G599" s="236"/>
      <c r="H599" s="239">
        <v>4.1740000000000004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5" t="s">
        <v>141</v>
      </c>
      <c r="AU599" s="245" t="s">
        <v>81</v>
      </c>
      <c r="AV599" s="14" t="s">
        <v>81</v>
      </c>
      <c r="AW599" s="14" t="s">
        <v>33</v>
      </c>
      <c r="AX599" s="14" t="s">
        <v>71</v>
      </c>
      <c r="AY599" s="245" t="s">
        <v>129</v>
      </c>
    </row>
    <row r="600" s="16" customFormat="1">
      <c r="A600" s="16"/>
      <c r="B600" s="268"/>
      <c r="C600" s="269"/>
      <c r="D600" s="226" t="s">
        <v>141</v>
      </c>
      <c r="E600" s="270" t="s">
        <v>19</v>
      </c>
      <c r="F600" s="271" t="s">
        <v>628</v>
      </c>
      <c r="G600" s="269"/>
      <c r="H600" s="272">
        <v>45.640999999999998</v>
      </c>
      <c r="I600" s="273"/>
      <c r="J600" s="269"/>
      <c r="K600" s="269"/>
      <c r="L600" s="274"/>
      <c r="M600" s="275"/>
      <c r="N600" s="276"/>
      <c r="O600" s="276"/>
      <c r="P600" s="276"/>
      <c r="Q600" s="276"/>
      <c r="R600" s="276"/>
      <c r="S600" s="276"/>
      <c r="T600" s="277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78" t="s">
        <v>141</v>
      </c>
      <c r="AU600" s="278" t="s">
        <v>81</v>
      </c>
      <c r="AV600" s="16" t="s">
        <v>130</v>
      </c>
      <c r="AW600" s="16" t="s">
        <v>33</v>
      </c>
      <c r="AX600" s="16" t="s">
        <v>71</v>
      </c>
      <c r="AY600" s="278" t="s">
        <v>129</v>
      </c>
    </row>
    <row r="601" s="14" customFormat="1">
      <c r="A601" s="14"/>
      <c r="B601" s="235"/>
      <c r="C601" s="236"/>
      <c r="D601" s="226" t="s">
        <v>141</v>
      </c>
      <c r="E601" s="237" t="s">
        <v>19</v>
      </c>
      <c r="F601" s="238" t="s">
        <v>711</v>
      </c>
      <c r="G601" s="236"/>
      <c r="H601" s="239">
        <v>28.167000000000002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141</v>
      </c>
      <c r="AU601" s="245" t="s">
        <v>81</v>
      </c>
      <c r="AV601" s="14" t="s">
        <v>81</v>
      </c>
      <c r="AW601" s="14" t="s">
        <v>33</v>
      </c>
      <c r="AX601" s="14" t="s">
        <v>71</v>
      </c>
      <c r="AY601" s="245" t="s">
        <v>129</v>
      </c>
    </row>
    <row r="602" s="16" customFormat="1">
      <c r="A602" s="16"/>
      <c r="B602" s="268"/>
      <c r="C602" s="269"/>
      <c r="D602" s="226" t="s">
        <v>141</v>
      </c>
      <c r="E602" s="270" t="s">
        <v>19</v>
      </c>
      <c r="F602" s="271" t="s">
        <v>628</v>
      </c>
      <c r="G602" s="269"/>
      <c r="H602" s="272">
        <v>28.167000000000002</v>
      </c>
      <c r="I602" s="273"/>
      <c r="J602" s="269"/>
      <c r="K602" s="269"/>
      <c r="L602" s="274"/>
      <c r="M602" s="275"/>
      <c r="N602" s="276"/>
      <c r="O602" s="276"/>
      <c r="P602" s="276"/>
      <c r="Q602" s="276"/>
      <c r="R602" s="276"/>
      <c r="S602" s="276"/>
      <c r="T602" s="277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8" t="s">
        <v>141</v>
      </c>
      <c r="AU602" s="278" t="s">
        <v>81</v>
      </c>
      <c r="AV602" s="16" t="s">
        <v>130</v>
      </c>
      <c r="AW602" s="16" t="s">
        <v>33</v>
      </c>
      <c r="AX602" s="16" t="s">
        <v>71</v>
      </c>
      <c r="AY602" s="278" t="s">
        <v>129</v>
      </c>
    </row>
    <row r="603" s="15" customFormat="1">
      <c r="A603" s="15"/>
      <c r="B603" s="246"/>
      <c r="C603" s="247"/>
      <c r="D603" s="226" t="s">
        <v>141</v>
      </c>
      <c r="E603" s="248" t="s">
        <v>19</v>
      </c>
      <c r="F603" s="249" t="s">
        <v>144</v>
      </c>
      <c r="G603" s="247"/>
      <c r="H603" s="250">
        <v>73.807999999999993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6" t="s">
        <v>141</v>
      </c>
      <c r="AU603" s="256" t="s">
        <v>81</v>
      </c>
      <c r="AV603" s="15" t="s">
        <v>137</v>
      </c>
      <c r="AW603" s="15" t="s">
        <v>33</v>
      </c>
      <c r="AX603" s="15" t="s">
        <v>79</v>
      </c>
      <c r="AY603" s="256" t="s">
        <v>129</v>
      </c>
    </row>
    <row r="604" s="12" customFormat="1" ht="25.92" customHeight="1">
      <c r="A604" s="12"/>
      <c r="B604" s="190"/>
      <c r="C604" s="191"/>
      <c r="D604" s="192" t="s">
        <v>70</v>
      </c>
      <c r="E604" s="193" t="s">
        <v>630</v>
      </c>
      <c r="F604" s="193" t="s">
        <v>631</v>
      </c>
      <c r="G604" s="191"/>
      <c r="H604" s="191"/>
      <c r="I604" s="194"/>
      <c r="J604" s="195">
        <f>BK604</f>
        <v>0</v>
      </c>
      <c r="K604" s="191"/>
      <c r="L604" s="196"/>
      <c r="M604" s="197"/>
      <c r="N604" s="198"/>
      <c r="O604" s="198"/>
      <c r="P604" s="199">
        <f>SUM(P605:P608)</f>
        <v>0</v>
      </c>
      <c r="Q604" s="198"/>
      <c r="R604" s="199">
        <f>SUM(R605:R608)</f>
        <v>0</v>
      </c>
      <c r="S604" s="198"/>
      <c r="T604" s="200">
        <f>SUM(T605:T608)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01" t="s">
        <v>137</v>
      </c>
      <c r="AT604" s="202" t="s">
        <v>70</v>
      </c>
      <c r="AU604" s="202" t="s">
        <v>71</v>
      </c>
      <c r="AY604" s="201" t="s">
        <v>129</v>
      </c>
      <c r="BK604" s="203">
        <f>SUM(BK605:BK608)</f>
        <v>0</v>
      </c>
    </row>
    <row r="605" s="2" customFormat="1" ht="16.5" customHeight="1">
      <c r="A605" s="40"/>
      <c r="B605" s="41"/>
      <c r="C605" s="206" t="s">
        <v>612</v>
      </c>
      <c r="D605" s="206" t="s">
        <v>132</v>
      </c>
      <c r="E605" s="207" t="s">
        <v>712</v>
      </c>
      <c r="F605" s="208" t="s">
        <v>713</v>
      </c>
      <c r="G605" s="209" t="s">
        <v>635</v>
      </c>
      <c r="H605" s="210">
        <v>1</v>
      </c>
      <c r="I605" s="211"/>
      <c r="J605" s="212">
        <f>ROUND(I605*H605,2)</f>
        <v>0</v>
      </c>
      <c r="K605" s="208" t="s">
        <v>457</v>
      </c>
      <c r="L605" s="46"/>
      <c r="M605" s="213" t="s">
        <v>19</v>
      </c>
      <c r="N605" s="214" t="s">
        <v>42</v>
      </c>
      <c r="O605" s="86"/>
      <c r="P605" s="215">
        <f>O605*H605</f>
        <v>0</v>
      </c>
      <c r="Q605" s="215">
        <v>0</v>
      </c>
      <c r="R605" s="215">
        <f>Q605*H605</f>
        <v>0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636</v>
      </c>
      <c r="AT605" s="217" t="s">
        <v>132</v>
      </c>
      <c r="AU605" s="217" t="s">
        <v>79</v>
      </c>
      <c r="AY605" s="19" t="s">
        <v>129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79</v>
      </c>
      <c r="BK605" s="218">
        <f>ROUND(I605*H605,2)</f>
        <v>0</v>
      </c>
      <c r="BL605" s="19" t="s">
        <v>636</v>
      </c>
      <c r="BM605" s="217" t="s">
        <v>714</v>
      </c>
    </row>
    <row r="606" s="2" customFormat="1" ht="16.5" customHeight="1">
      <c r="A606" s="40"/>
      <c r="B606" s="41"/>
      <c r="C606" s="206" t="s">
        <v>616</v>
      </c>
      <c r="D606" s="206" t="s">
        <v>132</v>
      </c>
      <c r="E606" s="207" t="s">
        <v>633</v>
      </c>
      <c r="F606" s="208" t="s">
        <v>634</v>
      </c>
      <c r="G606" s="209" t="s">
        <v>635</v>
      </c>
      <c r="H606" s="210">
        <v>1</v>
      </c>
      <c r="I606" s="211"/>
      <c r="J606" s="212">
        <f>ROUND(I606*H606,2)</f>
        <v>0</v>
      </c>
      <c r="K606" s="208" t="s">
        <v>457</v>
      </c>
      <c r="L606" s="46"/>
      <c r="M606" s="213" t="s">
        <v>19</v>
      </c>
      <c r="N606" s="214" t="s">
        <v>42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636</v>
      </c>
      <c r="AT606" s="217" t="s">
        <v>132</v>
      </c>
      <c r="AU606" s="217" t="s">
        <v>79</v>
      </c>
      <c r="AY606" s="19" t="s">
        <v>129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79</v>
      </c>
      <c r="BK606" s="218">
        <f>ROUND(I606*H606,2)</f>
        <v>0</v>
      </c>
      <c r="BL606" s="19" t="s">
        <v>636</v>
      </c>
      <c r="BM606" s="217" t="s">
        <v>715</v>
      </c>
    </row>
    <row r="607" s="14" customFormat="1">
      <c r="A607" s="14"/>
      <c r="B607" s="235"/>
      <c r="C607" s="236"/>
      <c r="D607" s="226" t="s">
        <v>141</v>
      </c>
      <c r="E607" s="237" t="s">
        <v>19</v>
      </c>
      <c r="F607" s="238" t="s">
        <v>79</v>
      </c>
      <c r="G607" s="236"/>
      <c r="H607" s="239">
        <v>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141</v>
      </c>
      <c r="AU607" s="245" t="s">
        <v>79</v>
      </c>
      <c r="AV607" s="14" t="s">
        <v>81</v>
      </c>
      <c r="AW607" s="14" t="s">
        <v>33</v>
      </c>
      <c r="AX607" s="14" t="s">
        <v>71</v>
      </c>
      <c r="AY607" s="245" t="s">
        <v>129</v>
      </c>
    </row>
    <row r="608" s="15" customFormat="1">
      <c r="A608" s="15"/>
      <c r="B608" s="246"/>
      <c r="C608" s="247"/>
      <c r="D608" s="226" t="s">
        <v>141</v>
      </c>
      <c r="E608" s="248" t="s">
        <v>19</v>
      </c>
      <c r="F608" s="249" t="s">
        <v>144</v>
      </c>
      <c r="G608" s="247"/>
      <c r="H608" s="250">
        <v>1</v>
      </c>
      <c r="I608" s="251"/>
      <c r="J608" s="247"/>
      <c r="K608" s="247"/>
      <c r="L608" s="252"/>
      <c r="M608" s="253"/>
      <c r="N608" s="254"/>
      <c r="O608" s="254"/>
      <c r="P608" s="254"/>
      <c r="Q608" s="254"/>
      <c r="R608" s="254"/>
      <c r="S608" s="254"/>
      <c r="T608" s="25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6" t="s">
        <v>141</v>
      </c>
      <c r="AU608" s="256" t="s">
        <v>79</v>
      </c>
      <c r="AV608" s="15" t="s">
        <v>137</v>
      </c>
      <c r="AW608" s="15" t="s">
        <v>33</v>
      </c>
      <c r="AX608" s="15" t="s">
        <v>79</v>
      </c>
      <c r="AY608" s="256" t="s">
        <v>129</v>
      </c>
    </row>
    <row r="609" s="12" customFormat="1" ht="25.92" customHeight="1">
      <c r="A609" s="12"/>
      <c r="B609" s="190"/>
      <c r="C609" s="191"/>
      <c r="D609" s="192" t="s">
        <v>70</v>
      </c>
      <c r="E609" s="193" t="s">
        <v>638</v>
      </c>
      <c r="F609" s="193" t="s">
        <v>639</v>
      </c>
      <c r="G609" s="191"/>
      <c r="H609" s="191"/>
      <c r="I609" s="194"/>
      <c r="J609" s="195">
        <f>BK609</f>
        <v>0</v>
      </c>
      <c r="K609" s="191"/>
      <c r="L609" s="196"/>
      <c r="M609" s="197"/>
      <c r="N609" s="198"/>
      <c r="O609" s="198"/>
      <c r="P609" s="199">
        <f>SUM(P610:P611)</f>
        <v>0</v>
      </c>
      <c r="Q609" s="198"/>
      <c r="R609" s="199">
        <f>SUM(R610:R611)</f>
        <v>0</v>
      </c>
      <c r="S609" s="198"/>
      <c r="T609" s="200">
        <f>SUM(T610:T611)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1" t="s">
        <v>165</v>
      </c>
      <c r="AT609" s="202" t="s">
        <v>70</v>
      </c>
      <c r="AU609" s="202" t="s">
        <v>71</v>
      </c>
      <c r="AY609" s="201" t="s">
        <v>129</v>
      </c>
      <c r="BK609" s="203">
        <f>SUM(BK610:BK611)</f>
        <v>0</v>
      </c>
    </row>
    <row r="610" s="2" customFormat="1" ht="16.5" customHeight="1">
      <c r="A610" s="40"/>
      <c r="B610" s="41"/>
      <c r="C610" s="206" t="s">
        <v>623</v>
      </c>
      <c r="D610" s="206" t="s">
        <v>132</v>
      </c>
      <c r="E610" s="207" t="s">
        <v>641</v>
      </c>
      <c r="F610" s="208" t="s">
        <v>642</v>
      </c>
      <c r="G610" s="209" t="s">
        <v>368</v>
      </c>
      <c r="H610" s="267"/>
      <c r="I610" s="211"/>
      <c r="J610" s="212">
        <f>ROUND(I610*H610,2)</f>
        <v>0</v>
      </c>
      <c r="K610" s="208" t="s">
        <v>19</v>
      </c>
      <c r="L610" s="46"/>
      <c r="M610" s="213" t="s">
        <v>19</v>
      </c>
      <c r="N610" s="214" t="s">
        <v>42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137</v>
      </c>
      <c r="AT610" s="217" t="s">
        <v>132</v>
      </c>
      <c r="AU610" s="217" t="s">
        <v>79</v>
      </c>
      <c r="AY610" s="19" t="s">
        <v>129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79</v>
      </c>
      <c r="BK610" s="218">
        <f>ROUND(I610*H610,2)</f>
        <v>0</v>
      </c>
      <c r="BL610" s="19" t="s">
        <v>137</v>
      </c>
      <c r="BM610" s="217" t="s">
        <v>643</v>
      </c>
    </row>
    <row r="611" s="2" customFormat="1" ht="16.5" customHeight="1">
      <c r="A611" s="40"/>
      <c r="B611" s="41"/>
      <c r="C611" s="206" t="s">
        <v>632</v>
      </c>
      <c r="D611" s="206" t="s">
        <v>132</v>
      </c>
      <c r="E611" s="207" t="s">
        <v>645</v>
      </c>
      <c r="F611" s="208" t="s">
        <v>646</v>
      </c>
      <c r="G611" s="209" t="s">
        <v>368</v>
      </c>
      <c r="H611" s="267"/>
      <c r="I611" s="211"/>
      <c r="J611" s="212">
        <f>ROUND(I611*H611,2)</f>
        <v>0</v>
      </c>
      <c r="K611" s="208" t="s">
        <v>19</v>
      </c>
      <c r="L611" s="46"/>
      <c r="M611" s="279" t="s">
        <v>19</v>
      </c>
      <c r="N611" s="280" t="s">
        <v>42</v>
      </c>
      <c r="O611" s="281"/>
      <c r="P611" s="282">
        <f>O611*H611</f>
        <v>0</v>
      </c>
      <c r="Q611" s="282">
        <v>0</v>
      </c>
      <c r="R611" s="282">
        <f>Q611*H611</f>
        <v>0</v>
      </c>
      <c r="S611" s="282">
        <v>0</v>
      </c>
      <c r="T611" s="283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137</v>
      </c>
      <c r="AT611" s="217" t="s">
        <v>132</v>
      </c>
      <c r="AU611" s="217" t="s">
        <v>79</v>
      </c>
      <c r="AY611" s="19" t="s">
        <v>129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79</v>
      </c>
      <c r="BK611" s="218">
        <f>ROUND(I611*H611,2)</f>
        <v>0</v>
      </c>
      <c r="BL611" s="19" t="s">
        <v>137</v>
      </c>
      <c r="BM611" s="217" t="s">
        <v>647</v>
      </c>
    </row>
    <row r="612" s="2" customFormat="1" ht="6.96" customHeight="1">
      <c r="A612" s="40"/>
      <c r="B612" s="61"/>
      <c r="C612" s="62"/>
      <c r="D612" s="62"/>
      <c r="E612" s="62"/>
      <c r="F612" s="62"/>
      <c r="G612" s="62"/>
      <c r="H612" s="62"/>
      <c r="I612" s="62"/>
      <c r="J612" s="62"/>
      <c r="K612" s="62"/>
      <c r="L612" s="46"/>
      <c r="M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</sheetData>
  <sheetProtection sheet="1" autoFilter="0" formatColumns="0" formatRows="0" objects="1" scenarios="1" spinCount="100000" saltValue="CjW9fnxmk4HOe2CSb4M+6SvUdsN+Ii11k7SSM0aK/4flATzjARb6aC2u7UyctGINwE4K+efUAljnEdzCYssFEQ==" hashValue="5WlqUo6p0kzHX8D6dEii7TLMTRAueSZqy88R4tsVwVuZ0kmANQt2e2Sp+u7MQd+zCbO8zb1DbeBXhEXyuPE2eQ==" algorithmName="SHA-512" password="CC35"/>
  <autoFilter ref="C93:K61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2_02/340271045"/>
    <hyperlink ref="F104" r:id="rId2" display="https://podminky.urs.cz/item/CS_URS_2022_02/342272225"/>
    <hyperlink ref="F110" r:id="rId3" display="https://podminky.urs.cz/item/CS_URS_2022_02/342272245"/>
    <hyperlink ref="F119" r:id="rId4" display="https://podminky.urs.cz/item/CS_URS_2022_02/346244354"/>
    <hyperlink ref="F125" r:id="rId5" display="https://podminky.urs.cz/item/CS_URS_2022_02/346272256"/>
    <hyperlink ref="F132" r:id="rId6" display="https://podminky.urs.cz/item/CS_URS_2022_02/612131101"/>
    <hyperlink ref="F139" r:id="rId7" display="https://podminky.urs.cz/item/CS_URS_2022_02/612131121"/>
    <hyperlink ref="F153" r:id="rId8" display="https://podminky.urs.cz/item/CS_URS_2022_02/612142001"/>
    <hyperlink ref="F167" r:id="rId9" display="https://podminky.urs.cz/item/CS_URS_2022_02/612321121"/>
    <hyperlink ref="F174" r:id="rId10" display="https://podminky.urs.cz/item/CS_URS_2022_02/612321131"/>
    <hyperlink ref="F185" r:id="rId11" display="https://podminky.urs.cz/item/CS_URS_2022_02/619991001"/>
    <hyperlink ref="F192" r:id="rId12" display="https://podminky.urs.cz/item/CS_URS_2022_02/619991011"/>
    <hyperlink ref="F199" r:id="rId13" display="https://podminky.urs.cz/item/CS_URS_2022_02/949101111"/>
    <hyperlink ref="F210" r:id="rId14" display="https://podminky.urs.cz/item/CS_URS_2022_02/952901111"/>
    <hyperlink ref="F221" r:id="rId15" display="https://podminky.urs.cz/item/CS_URS_2022_02/962031132"/>
    <hyperlink ref="F226" r:id="rId16" display="https://podminky.urs.cz/item/CS_URS_2022_02/962032230"/>
    <hyperlink ref="F232" r:id="rId17" display="https://podminky.urs.cz/item/CS_URS_2022_02/968072455"/>
    <hyperlink ref="F240" r:id="rId18" display="https://podminky.urs.cz/item/CS_URS_2022_02/978013191"/>
    <hyperlink ref="F249" r:id="rId19" display="https://podminky.urs.cz/item/CS_URS_2022_02/997013211"/>
    <hyperlink ref="F251" r:id="rId20" display="https://podminky.urs.cz/item/CS_URS_2022_02/997013501"/>
    <hyperlink ref="F253" r:id="rId21" display="https://podminky.urs.cz/item/CS_URS_2022_02/997013509"/>
    <hyperlink ref="F257" r:id="rId22" display="https://podminky.urs.cz/item/CS_URS_2022_02/997013631"/>
    <hyperlink ref="F260" r:id="rId23" display="https://podminky.urs.cz/item/CS_URS_2022_02/998018001"/>
    <hyperlink ref="F264" r:id="rId24" display="https://podminky.urs.cz/item/CS_URS_2022_02/763131451"/>
    <hyperlink ref="F273" r:id="rId25" display="https://podminky.urs.cz/item/CS_URS_2022_02/763131551"/>
    <hyperlink ref="F278" r:id="rId26" display="https://podminky.urs.cz/item/CS_URS_2022_02/763131714"/>
    <hyperlink ref="F289" r:id="rId27" display="https://podminky.urs.cz/item/CS_URS_2022_02/763131721"/>
    <hyperlink ref="F294" r:id="rId28" display="https://podminky.urs.cz/item/CS_URS_2022_02/763131771"/>
    <hyperlink ref="F305" r:id="rId29" display="https://podminky.urs.cz/item/CS_URS_2022_02/763411211"/>
    <hyperlink ref="F310" r:id="rId30" display="https://podminky.urs.cz/item/CS_URS_2022_02/998763401"/>
    <hyperlink ref="F313" r:id="rId31" display="https://podminky.urs.cz/item/CS_URS_2022_02/766411811"/>
    <hyperlink ref="F318" r:id="rId32" display="https://podminky.urs.cz/item/CS_URS_2022_02/766431811"/>
    <hyperlink ref="F323" r:id="rId33" display="https://podminky.urs.cz/item/CS_URS_2022_02/766660172"/>
    <hyperlink ref="F334" r:id="rId34" display="https://podminky.urs.cz/item/CS_URS_2022_02/766660728"/>
    <hyperlink ref="F350" r:id="rId35" display="https://podminky.urs.cz/item/CS_URS_2022_02/766660729"/>
    <hyperlink ref="F366" r:id="rId36" display="https://podminky.urs.cz/item/CS_URS_2022_02/766682111"/>
    <hyperlink ref="F377" r:id="rId37" display="https://podminky.urs.cz/item/CS_URS_2022_02/766694115"/>
    <hyperlink ref="F386" r:id="rId38" display="https://podminky.urs.cz/item/CS_URS_2022_02/766825821"/>
    <hyperlink ref="F390" r:id="rId39" display="https://podminky.urs.cz/item/CS_URS_2022_02/998766201"/>
    <hyperlink ref="F399" r:id="rId40" display="https://podminky.urs.cz/item/CS_URS_2022_02/776111116"/>
    <hyperlink ref="F410" r:id="rId41" display="https://podminky.urs.cz/item/CS_URS_2022_02/776111311"/>
    <hyperlink ref="F421" r:id="rId42" display="https://podminky.urs.cz/item/CS_URS_2022_02/776121321"/>
    <hyperlink ref="F432" r:id="rId43" display="https://podminky.urs.cz/item/CS_URS_2022_02/776141122"/>
    <hyperlink ref="F443" r:id="rId44" display="https://podminky.urs.cz/item/CS_URS_2022_02/776201812"/>
    <hyperlink ref="F451" r:id="rId45" display="https://podminky.urs.cz/item/CS_URS_2022_02/776241121"/>
    <hyperlink ref="F473" r:id="rId46" display="https://podminky.urs.cz/item/CS_URS_2022_02/776410811"/>
    <hyperlink ref="F477" r:id="rId47" display="https://podminky.urs.cz/item/CS_URS_2022_02/776411111"/>
    <hyperlink ref="F487" r:id="rId48" display="https://podminky.urs.cz/item/CS_URS_2022_02/776991121"/>
    <hyperlink ref="F498" r:id="rId49" display="https://podminky.urs.cz/item/CS_URS_2022_02/998776201"/>
    <hyperlink ref="F501" r:id="rId50" display="https://podminky.urs.cz/item/CS_URS_2022_02/781131207"/>
    <hyperlink ref="F511" r:id="rId51" display="https://podminky.urs.cz/item/CS_URS_2022_02/781474113"/>
    <hyperlink ref="F543" r:id="rId52" display="https://podminky.urs.cz/item/CS_URS_2022_02/781491012"/>
    <hyperlink ref="F553" r:id="rId53" display="https://podminky.urs.cz/item/CS_URS_2022_02/781493611"/>
    <hyperlink ref="F562" r:id="rId54" display="https://podminky.urs.cz/item/CS_URS_2022_02/781494111"/>
    <hyperlink ref="F569" r:id="rId55" display="https://podminky.urs.cz/item/CS_URS_2022_02/781494511"/>
    <hyperlink ref="F577" r:id="rId56" display="https://podminky.urs.cz/item/CS_URS_2022_02/781674112"/>
    <hyperlink ref="F587" r:id="rId57" display="https://podminky.urs.cz/item/CS_URS_2022_02/998781202"/>
    <hyperlink ref="F590" r:id="rId58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sociálního zařízení v MŠ Dolní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Frenštát p.R.,náměstí Míru 1,744 01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Jaromír Bartoš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ROUND((SUM(BE96:BE146)),  2)</f>
        <v>0</v>
      </c>
      <c r="G33" s="40"/>
      <c r="H33" s="40"/>
      <c r="I33" s="150">
        <v>0.20999999999999999</v>
      </c>
      <c r="J33" s="149">
        <f>ROUND(((SUM(BE96:BE146))*I33),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ROUND((SUM(BF96:BF146)),  2)</f>
        <v>0</v>
      </c>
      <c r="G34" s="40"/>
      <c r="H34" s="40"/>
      <c r="I34" s="150">
        <v>0.14999999999999999</v>
      </c>
      <c r="J34" s="149">
        <f>ROUND(((SUM(BF96:BF146))*I34),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ROUND((SUM(BG96:BG146)),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ROUND((SUM(BH96:BH146)),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ROUND((SUM(BI96:BI146)),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sociálního zařízení v MŠ Dolní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Frenštát p.R.,náměstí Míru 1,744 01</v>
      </c>
      <c r="G54" s="42"/>
      <c r="H54" s="42"/>
      <c r="I54" s="34" t="s">
        <v>31</v>
      </c>
      <c r="J54" s="38" t="str">
        <f>E21</f>
        <v>Jaromír Bartoš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717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718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719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720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721</v>
      </c>
      <c r="E64" s="176"/>
      <c r="F64" s="176"/>
      <c r="G64" s="176"/>
      <c r="H64" s="176"/>
      <c r="I64" s="176"/>
      <c r="J64" s="177">
        <f>J108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722</v>
      </c>
      <c r="E65" s="176"/>
      <c r="F65" s="176"/>
      <c r="G65" s="176"/>
      <c r="H65" s="176"/>
      <c r="I65" s="176"/>
      <c r="J65" s="177">
        <f>J110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723</v>
      </c>
      <c r="E66" s="176"/>
      <c r="F66" s="176"/>
      <c r="G66" s="176"/>
      <c r="H66" s="176"/>
      <c r="I66" s="176"/>
      <c r="J66" s="177">
        <f>J112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722</v>
      </c>
      <c r="E67" s="176"/>
      <c r="F67" s="176"/>
      <c r="G67" s="176"/>
      <c r="H67" s="176"/>
      <c r="I67" s="176"/>
      <c r="J67" s="177">
        <f>J114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724</v>
      </c>
      <c r="E68" s="176"/>
      <c r="F68" s="176"/>
      <c r="G68" s="176"/>
      <c r="H68" s="176"/>
      <c r="I68" s="176"/>
      <c r="J68" s="177">
        <f>J116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725</v>
      </c>
      <c r="E69" s="176"/>
      <c r="F69" s="176"/>
      <c r="G69" s="176"/>
      <c r="H69" s="176"/>
      <c r="I69" s="176"/>
      <c r="J69" s="177">
        <f>J121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726</v>
      </c>
      <c r="E70" s="176"/>
      <c r="F70" s="176"/>
      <c r="G70" s="176"/>
      <c r="H70" s="176"/>
      <c r="I70" s="176"/>
      <c r="J70" s="177">
        <f>J123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727</v>
      </c>
      <c r="E71" s="176"/>
      <c r="F71" s="176"/>
      <c r="G71" s="176"/>
      <c r="H71" s="176"/>
      <c r="I71" s="176"/>
      <c r="J71" s="177">
        <f>J125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728</v>
      </c>
      <c r="E72" s="176"/>
      <c r="F72" s="176"/>
      <c r="G72" s="176"/>
      <c r="H72" s="176"/>
      <c r="I72" s="176"/>
      <c r="J72" s="177">
        <f>J128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729</v>
      </c>
      <c r="E73" s="176"/>
      <c r="F73" s="176"/>
      <c r="G73" s="176"/>
      <c r="H73" s="176"/>
      <c r="I73" s="176"/>
      <c r="J73" s="177">
        <f>J130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730</v>
      </c>
      <c r="E74" s="176"/>
      <c r="F74" s="176"/>
      <c r="G74" s="176"/>
      <c r="H74" s="176"/>
      <c r="I74" s="176"/>
      <c r="J74" s="177">
        <f>J134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7"/>
      <c r="C75" s="168"/>
      <c r="D75" s="169" t="s">
        <v>731</v>
      </c>
      <c r="E75" s="170"/>
      <c r="F75" s="170"/>
      <c r="G75" s="170"/>
      <c r="H75" s="170"/>
      <c r="I75" s="170"/>
      <c r="J75" s="171">
        <f>J136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3"/>
      <c r="C76" s="174"/>
      <c r="D76" s="175" t="s">
        <v>732</v>
      </c>
      <c r="E76" s="176"/>
      <c r="F76" s="176"/>
      <c r="G76" s="176"/>
      <c r="H76" s="176"/>
      <c r="I76" s="176"/>
      <c r="J76" s="177">
        <f>J140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Stavební úpravy sociálního zařízení v MŠ Dolní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92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03 - Elektroinstalace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</v>
      </c>
      <c r="G90" s="42"/>
      <c r="H90" s="42"/>
      <c r="I90" s="34" t="s">
        <v>23</v>
      </c>
      <c r="J90" s="74" t="str">
        <f>IF(J12="","",J12)</f>
        <v>13. 9. 2022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E15</f>
        <v>Město Frenštát p.R.,náměstí Míru 1,744 01</v>
      </c>
      <c r="G92" s="42"/>
      <c r="H92" s="42"/>
      <c r="I92" s="34" t="s">
        <v>31</v>
      </c>
      <c r="J92" s="38" t="str">
        <f>E21</f>
        <v>Jaromír Bartoš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34</v>
      </c>
      <c r="J93" s="38" t="str">
        <f>E24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115</v>
      </c>
      <c r="D95" s="182" t="s">
        <v>56</v>
      </c>
      <c r="E95" s="182" t="s">
        <v>52</v>
      </c>
      <c r="F95" s="182" t="s">
        <v>53</v>
      </c>
      <c r="G95" s="182" t="s">
        <v>116</v>
      </c>
      <c r="H95" s="182" t="s">
        <v>117</v>
      </c>
      <c r="I95" s="182" t="s">
        <v>118</v>
      </c>
      <c r="J95" s="182" t="s">
        <v>96</v>
      </c>
      <c r="K95" s="183" t="s">
        <v>119</v>
      </c>
      <c r="L95" s="184"/>
      <c r="M95" s="94" t="s">
        <v>19</v>
      </c>
      <c r="N95" s="95" t="s">
        <v>41</v>
      </c>
      <c r="O95" s="95" t="s">
        <v>120</v>
      </c>
      <c r="P95" s="95" t="s">
        <v>121</v>
      </c>
      <c r="Q95" s="95" t="s">
        <v>122</v>
      </c>
      <c r="R95" s="95" t="s">
        <v>123</v>
      </c>
      <c r="S95" s="95" t="s">
        <v>124</v>
      </c>
      <c r="T95" s="96" t="s">
        <v>125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126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P97+P136</f>
        <v>0</v>
      </c>
      <c r="Q96" s="98"/>
      <c r="R96" s="187">
        <f>R97+R136</f>
        <v>0</v>
      </c>
      <c r="S96" s="98"/>
      <c r="T96" s="188">
        <f>T97+T136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70</v>
      </c>
      <c r="AU96" s="19" t="s">
        <v>97</v>
      </c>
      <c r="BK96" s="189">
        <f>BK97+BK136</f>
        <v>0</v>
      </c>
    </row>
    <row r="97" s="12" customFormat="1" ht="25.92" customHeight="1">
      <c r="A97" s="12"/>
      <c r="B97" s="190"/>
      <c r="C97" s="191"/>
      <c r="D97" s="192" t="s">
        <v>70</v>
      </c>
      <c r="E97" s="193" t="s">
        <v>391</v>
      </c>
      <c r="F97" s="193" t="s">
        <v>733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P98+P101+P105+P108+P110+P112+P114+P116+P121+P123+P125+P128+P130+P134</f>
        <v>0</v>
      </c>
      <c r="Q97" s="198"/>
      <c r="R97" s="199">
        <f>R98+R101+R105+R108+R110+R112+R114+R116+R121+R123+R125+R128+R130+R134</f>
        <v>0</v>
      </c>
      <c r="S97" s="198"/>
      <c r="T97" s="200">
        <f>T98+T101+T105+T108+T110+T112+T114+T116+T121+T123+T125+T128+T130+T134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79</v>
      </c>
      <c r="AT97" s="202" t="s">
        <v>70</v>
      </c>
      <c r="AU97" s="202" t="s">
        <v>71</v>
      </c>
      <c r="AY97" s="201" t="s">
        <v>129</v>
      </c>
      <c r="BK97" s="203">
        <f>BK98+BK101+BK105+BK108+BK110+BK112+BK114+BK116+BK121+BK123+BK125+BK128+BK130+BK134</f>
        <v>0</v>
      </c>
    </row>
    <row r="98" s="12" customFormat="1" ht="22.8" customHeight="1">
      <c r="A98" s="12"/>
      <c r="B98" s="190"/>
      <c r="C98" s="191"/>
      <c r="D98" s="192" t="s">
        <v>70</v>
      </c>
      <c r="E98" s="204" t="s">
        <v>734</v>
      </c>
      <c r="F98" s="204" t="s">
        <v>735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SUM(P99:P100)</f>
        <v>0</v>
      </c>
      <c r="Q98" s="198"/>
      <c r="R98" s="199">
        <f>SUM(R99:R100)</f>
        <v>0</v>
      </c>
      <c r="S98" s="198"/>
      <c r="T98" s="20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79</v>
      </c>
      <c r="AT98" s="202" t="s">
        <v>70</v>
      </c>
      <c r="AU98" s="202" t="s">
        <v>79</v>
      </c>
      <c r="AY98" s="201" t="s">
        <v>129</v>
      </c>
      <c r="BK98" s="203">
        <f>SUM(BK99:BK100)</f>
        <v>0</v>
      </c>
    </row>
    <row r="99" s="2" customFormat="1" ht="16.5" customHeight="1">
      <c r="A99" s="40"/>
      <c r="B99" s="41"/>
      <c r="C99" s="206" t="s">
        <v>79</v>
      </c>
      <c r="D99" s="206" t="s">
        <v>132</v>
      </c>
      <c r="E99" s="207" t="s">
        <v>736</v>
      </c>
      <c r="F99" s="208" t="s">
        <v>737</v>
      </c>
      <c r="G99" s="209" t="s">
        <v>738</v>
      </c>
      <c r="H99" s="210">
        <v>10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137</v>
      </c>
      <c r="AT99" s="217" t="s">
        <v>132</v>
      </c>
      <c r="AU99" s="217" t="s">
        <v>81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137</v>
      </c>
      <c r="BM99" s="217" t="s">
        <v>81</v>
      </c>
    </row>
    <row r="100" s="2" customFormat="1" ht="16.5" customHeight="1">
      <c r="A100" s="40"/>
      <c r="B100" s="41"/>
      <c r="C100" s="206" t="s">
        <v>81</v>
      </c>
      <c r="D100" s="206" t="s">
        <v>132</v>
      </c>
      <c r="E100" s="207" t="s">
        <v>739</v>
      </c>
      <c r="F100" s="208" t="s">
        <v>740</v>
      </c>
      <c r="G100" s="209" t="s">
        <v>738</v>
      </c>
      <c r="H100" s="210">
        <v>10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42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137</v>
      </c>
      <c r="AT100" s="217" t="s">
        <v>132</v>
      </c>
      <c r="AU100" s="217" t="s">
        <v>81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137</v>
      </c>
      <c r="BM100" s="217" t="s">
        <v>137</v>
      </c>
    </row>
    <row r="101" s="12" customFormat="1" ht="22.8" customHeight="1">
      <c r="A101" s="12"/>
      <c r="B101" s="190"/>
      <c r="C101" s="191"/>
      <c r="D101" s="192" t="s">
        <v>70</v>
      </c>
      <c r="E101" s="204" t="s">
        <v>741</v>
      </c>
      <c r="F101" s="204" t="s">
        <v>742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SUM(P102:P104)</f>
        <v>0</v>
      </c>
      <c r="Q101" s="198"/>
      <c r="R101" s="199">
        <f>SUM(R102:R104)</f>
        <v>0</v>
      </c>
      <c r="S101" s="198"/>
      <c r="T101" s="20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79</v>
      </c>
      <c r="AT101" s="202" t="s">
        <v>70</v>
      </c>
      <c r="AU101" s="202" t="s">
        <v>79</v>
      </c>
      <c r="AY101" s="201" t="s">
        <v>129</v>
      </c>
      <c r="BK101" s="203">
        <f>SUM(BK102:BK104)</f>
        <v>0</v>
      </c>
    </row>
    <row r="102" s="2" customFormat="1" ht="16.5" customHeight="1">
      <c r="A102" s="40"/>
      <c r="B102" s="41"/>
      <c r="C102" s="206" t="s">
        <v>130</v>
      </c>
      <c r="D102" s="206" t="s">
        <v>132</v>
      </c>
      <c r="E102" s="207" t="s">
        <v>743</v>
      </c>
      <c r="F102" s="208" t="s">
        <v>744</v>
      </c>
      <c r="G102" s="209" t="s">
        <v>313</v>
      </c>
      <c r="H102" s="210">
        <v>150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42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137</v>
      </c>
      <c r="AT102" s="217" t="s">
        <v>132</v>
      </c>
      <c r="AU102" s="217" t="s">
        <v>81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137</v>
      </c>
      <c r="BM102" s="217" t="s">
        <v>172</v>
      </c>
    </row>
    <row r="103" s="2" customFormat="1" ht="16.5" customHeight="1">
      <c r="A103" s="40"/>
      <c r="B103" s="41"/>
      <c r="C103" s="206" t="s">
        <v>137</v>
      </c>
      <c r="D103" s="206" t="s">
        <v>132</v>
      </c>
      <c r="E103" s="207" t="s">
        <v>745</v>
      </c>
      <c r="F103" s="208" t="s">
        <v>746</v>
      </c>
      <c r="G103" s="209" t="s">
        <v>313</v>
      </c>
      <c r="H103" s="210">
        <v>30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137</v>
      </c>
      <c r="AT103" s="217" t="s">
        <v>132</v>
      </c>
      <c r="AU103" s="217" t="s">
        <v>81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137</v>
      </c>
      <c r="BM103" s="217" t="s">
        <v>196</v>
      </c>
    </row>
    <row r="104" s="2" customFormat="1" ht="16.5" customHeight="1">
      <c r="A104" s="40"/>
      <c r="B104" s="41"/>
      <c r="C104" s="206" t="s">
        <v>165</v>
      </c>
      <c r="D104" s="206" t="s">
        <v>132</v>
      </c>
      <c r="E104" s="207" t="s">
        <v>747</v>
      </c>
      <c r="F104" s="208" t="s">
        <v>748</v>
      </c>
      <c r="G104" s="209" t="s">
        <v>313</v>
      </c>
      <c r="H104" s="210">
        <v>20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137</v>
      </c>
      <c r="AT104" s="217" t="s">
        <v>132</v>
      </c>
      <c r="AU104" s="217" t="s">
        <v>81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137</v>
      </c>
      <c r="BM104" s="217" t="s">
        <v>206</v>
      </c>
    </row>
    <row r="105" s="12" customFormat="1" ht="22.8" customHeight="1">
      <c r="A105" s="12"/>
      <c r="B105" s="190"/>
      <c r="C105" s="191"/>
      <c r="D105" s="192" t="s">
        <v>70</v>
      </c>
      <c r="E105" s="204" t="s">
        <v>749</v>
      </c>
      <c r="F105" s="204" t="s">
        <v>750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SUM(P106:P107)</f>
        <v>0</v>
      </c>
      <c r="Q105" s="198"/>
      <c r="R105" s="199">
        <f>SUM(R106:R107)</f>
        <v>0</v>
      </c>
      <c r="S105" s="198"/>
      <c r="T105" s="20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79</v>
      </c>
      <c r="AT105" s="202" t="s">
        <v>70</v>
      </c>
      <c r="AU105" s="202" t="s">
        <v>79</v>
      </c>
      <c r="AY105" s="201" t="s">
        <v>129</v>
      </c>
      <c r="BK105" s="203">
        <f>SUM(BK106:BK107)</f>
        <v>0</v>
      </c>
    </row>
    <row r="106" s="2" customFormat="1" ht="16.5" customHeight="1">
      <c r="A106" s="40"/>
      <c r="B106" s="41"/>
      <c r="C106" s="206" t="s">
        <v>172</v>
      </c>
      <c r="D106" s="206" t="s">
        <v>132</v>
      </c>
      <c r="E106" s="207" t="s">
        <v>751</v>
      </c>
      <c r="F106" s="208" t="s">
        <v>752</v>
      </c>
      <c r="G106" s="209" t="s">
        <v>738</v>
      </c>
      <c r="H106" s="210">
        <v>4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42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137</v>
      </c>
      <c r="AT106" s="217" t="s">
        <v>132</v>
      </c>
      <c r="AU106" s="217" t="s">
        <v>81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137</v>
      </c>
      <c r="BM106" s="217" t="s">
        <v>226</v>
      </c>
    </row>
    <row r="107" s="2" customFormat="1" ht="16.5" customHeight="1">
      <c r="A107" s="40"/>
      <c r="B107" s="41"/>
      <c r="C107" s="206" t="s">
        <v>182</v>
      </c>
      <c r="D107" s="206" t="s">
        <v>132</v>
      </c>
      <c r="E107" s="207" t="s">
        <v>753</v>
      </c>
      <c r="F107" s="208" t="s">
        <v>754</v>
      </c>
      <c r="G107" s="209" t="s">
        <v>738</v>
      </c>
      <c r="H107" s="210">
        <v>4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137</v>
      </c>
      <c r="AT107" s="217" t="s">
        <v>132</v>
      </c>
      <c r="AU107" s="217" t="s">
        <v>81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137</v>
      </c>
      <c r="BM107" s="217" t="s">
        <v>245</v>
      </c>
    </row>
    <row r="108" s="12" customFormat="1" ht="22.8" customHeight="1">
      <c r="A108" s="12"/>
      <c r="B108" s="190"/>
      <c r="C108" s="191"/>
      <c r="D108" s="192" t="s">
        <v>70</v>
      </c>
      <c r="E108" s="204" t="s">
        <v>755</v>
      </c>
      <c r="F108" s="204" t="s">
        <v>756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P109</f>
        <v>0</v>
      </c>
      <c r="Q108" s="198"/>
      <c r="R108" s="199">
        <f>R109</f>
        <v>0</v>
      </c>
      <c r="S108" s="198"/>
      <c r="T108" s="20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79</v>
      </c>
      <c r="AT108" s="202" t="s">
        <v>70</v>
      </c>
      <c r="AU108" s="202" t="s">
        <v>79</v>
      </c>
      <c r="AY108" s="201" t="s">
        <v>129</v>
      </c>
      <c r="BK108" s="203">
        <f>BK109</f>
        <v>0</v>
      </c>
    </row>
    <row r="109" s="2" customFormat="1" ht="16.5" customHeight="1">
      <c r="A109" s="40"/>
      <c r="B109" s="41"/>
      <c r="C109" s="206" t="s">
        <v>196</v>
      </c>
      <c r="D109" s="206" t="s">
        <v>132</v>
      </c>
      <c r="E109" s="207" t="s">
        <v>757</v>
      </c>
      <c r="F109" s="208" t="s">
        <v>758</v>
      </c>
      <c r="G109" s="209" t="s">
        <v>738</v>
      </c>
      <c r="H109" s="210">
        <v>8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137</v>
      </c>
      <c r="AT109" s="217" t="s">
        <v>132</v>
      </c>
      <c r="AU109" s="217" t="s">
        <v>81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137</v>
      </c>
      <c r="BM109" s="217" t="s">
        <v>256</v>
      </c>
    </row>
    <row r="110" s="12" customFormat="1" ht="22.8" customHeight="1">
      <c r="A110" s="12"/>
      <c r="B110" s="190"/>
      <c r="C110" s="191"/>
      <c r="D110" s="192" t="s">
        <v>70</v>
      </c>
      <c r="E110" s="204" t="s">
        <v>759</v>
      </c>
      <c r="F110" s="204" t="s">
        <v>760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P111</f>
        <v>0</v>
      </c>
      <c r="Q110" s="198"/>
      <c r="R110" s="199">
        <f>R111</f>
        <v>0</v>
      </c>
      <c r="S110" s="198"/>
      <c r="T110" s="20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79</v>
      </c>
      <c r="AT110" s="202" t="s">
        <v>70</v>
      </c>
      <c r="AU110" s="202" t="s">
        <v>79</v>
      </c>
      <c r="AY110" s="201" t="s">
        <v>129</v>
      </c>
      <c r="BK110" s="203">
        <f>BK111</f>
        <v>0</v>
      </c>
    </row>
    <row r="111" s="2" customFormat="1" ht="16.5" customHeight="1">
      <c r="A111" s="40"/>
      <c r="B111" s="41"/>
      <c r="C111" s="206" t="s">
        <v>201</v>
      </c>
      <c r="D111" s="206" t="s">
        <v>132</v>
      </c>
      <c r="E111" s="207" t="s">
        <v>761</v>
      </c>
      <c r="F111" s="208" t="s">
        <v>762</v>
      </c>
      <c r="G111" s="209" t="s">
        <v>738</v>
      </c>
      <c r="H111" s="210">
        <v>8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137</v>
      </c>
      <c r="AT111" s="217" t="s">
        <v>132</v>
      </c>
      <c r="AU111" s="217" t="s">
        <v>81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137</v>
      </c>
      <c r="BM111" s="217" t="s">
        <v>269</v>
      </c>
    </row>
    <row r="112" s="12" customFormat="1" ht="22.8" customHeight="1">
      <c r="A112" s="12"/>
      <c r="B112" s="190"/>
      <c r="C112" s="191"/>
      <c r="D112" s="192" t="s">
        <v>70</v>
      </c>
      <c r="E112" s="204" t="s">
        <v>763</v>
      </c>
      <c r="F112" s="204" t="s">
        <v>764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P113</f>
        <v>0</v>
      </c>
      <c r="Q112" s="198"/>
      <c r="R112" s="199">
        <f>R113</f>
        <v>0</v>
      </c>
      <c r="S112" s="198"/>
      <c r="T112" s="20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79</v>
      </c>
      <c r="AT112" s="202" t="s">
        <v>70</v>
      </c>
      <c r="AU112" s="202" t="s">
        <v>79</v>
      </c>
      <c r="AY112" s="201" t="s">
        <v>129</v>
      </c>
      <c r="BK112" s="203">
        <f>BK113</f>
        <v>0</v>
      </c>
    </row>
    <row r="113" s="2" customFormat="1" ht="16.5" customHeight="1">
      <c r="A113" s="40"/>
      <c r="B113" s="41"/>
      <c r="C113" s="206" t="s">
        <v>206</v>
      </c>
      <c r="D113" s="206" t="s">
        <v>132</v>
      </c>
      <c r="E113" s="207" t="s">
        <v>765</v>
      </c>
      <c r="F113" s="208" t="s">
        <v>766</v>
      </c>
      <c r="G113" s="209" t="s">
        <v>738</v>
      </c>
      <c r="H113" s="210">
        <v>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137</v>
      </c>
      <c r="AT113" s="217" t="s">
        <v>132</v>
      </c>
      <c r="AU113" s="217" t="s">
        <v>81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137</v>
      </c>
      <c r="BM113" s="217" t="s">
        <v>284</v>
      </c>
    </row>
    <row r="114" s="12" customFormat="1" ht="22.8" customHeight="1">
      <c r="A114" s="12"/>
      <c r="B114" s="190"/>
      <c r="C114" s="191"/>
      <c r="D114" s="192" t="s">
        <v>70</v>
      </c>
      <c r="E114" s="204" t="s">
        <v>759</v>
      </c>
      <c r="F114" s="204" t="s">
        <v>760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P115</f>
        <v>0</v>
      </c>
      <c r="Q114" s="198"/>
      <c r="R114" s="199">
        <f>R115</f>
        <v>0</v>
      </c>
      <c r="S114" s="198"/>
      <c r="T114" s="20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79</v>
      </c>
      <c r="AT114" s="202" t="s">
        <v>70</v>
      </c>
      <c r="AU114" s="202" t="s">
        <v>79</v>
      </c>
      <c r="AY114" s="201" t="s">
        <v>129</v>
      </c>
      <c r="BK114" s="203">
        <f>BK115</f>
        <v>0</v>
      </c>
    </row>
    <row r="115" s="2" customFormat="1" ht="16.5" customHeight="1">
      <c r="A115" s="40"/>
      <c r="B115" s="41"/>
      <c r="C115" s="206" t="s">
        <v>218</v>
      </c>
      <c r="D115" s="206" t="s">
        <v>132</v>
      </c>
      <c r="E115" s="207" t="s">
        <v>761</v>
      </c>
      <c r="F115" s="208" t="s">
        <v>762</v>
      </c>
      <c r="G115" s="209" t="s">
        <v>738</v>
      </c>
      <c r="H115" s="210">
        <v>2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137</v>
      </c>
      <c r="AT115" s="217" t="s">
        <v>132</v>
      </c>
      <c r="AU115" s="217" t="s">
        <v>81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137</v>
      </c>
      <c r="BM115" s="217" t="s">
        <v>294</v>
      </c>
    </row>
    <row r="116" s="12" customFormat="1" ht="22.8" customHeight="1">
      <c r="A116" s="12"/>
      <c r="B116" s="190"/>
      <c r="C116" s="191"/>
      <c r="D116" s="192" t="s">
        <v>70</v>
      </c>
      <c r="E116" s="204" t="s">
        <v>767</v>
      </c>
      <c r="F116" s="204" t="s">
        <v>768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SUM(P117:P120)</f>
        <v>0</v>
      </c>
      <c r="Q116" s="198"/>
      <c r="R116" s="199">
        <f>SUM(R117:R120)</f>
        <v>0</v>
      </c>
      <c r="S116" s="198"/>
      <c r="T116" s="200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79</v>
      </c>
      <c r="AT116" s="202" t="s">
        <v>70</v>
      </c>
      <c r="AU116" s="202" t="s">
        <v>79</v>
      </c>
      <c r="AY116" s="201" t="s">
        <v>129</v>
      </c>
      <c r="BK116" s="203">
        <f>SUM(BK117:BK120)</f>
        <v>0</v>
      </c>
    </row>
    <row r="117" s="2" customFormat="1" ht="16.5" customHeight="1">
      <c r="A117" s="40"/>
      <c r="B117" s="41"/>
      <c r="C117" s="206" t="s">
        <v>226</v>
      </c>
      <c r="D117" s="206" t="s">
        <v>132</v>
      </c>
      <c r="E117" s="207" t="s">
        <v>769</v>
      </c>
      <c r="F117" s="208" t="s">
        <v>770</v>
      </c>
      <c r="G117" s="209" t="s">
        <v>738</v>
      </c>
      <c r="H117" s="210">
        <v>18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137</v>
      </c>
      <c r="AT117" s="217" t="s">
        <v>132</v>
      </c>
      <c r="AU117" s="217" t="s">
        <v>81</v>
      </c>
      <c r="AY117" s="19" t="s">
        <v>129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137</v>
      </c>
      <c r="BM117" s="217" t="s">
        <v>310</v>
      </c>
    </row>
    <row r="118" s="2" customFormat="1" ht="16.5" customHeight="1">
      <c r="A118" s="40"/>
      <c r="B118" s="41"/>
      <c r="C118" s="206" t="s">
        <v>233</v>
      </c>
      <c r="D118" s="206" t="s">
        <v>132</v>
      </c>
      <c r="E118" s="207" t="s">
        <v>771</v>
      </c>
      <c r="F118" s="208" t="s">
        <v>772</v>
      </c>
      <c r="G118" s="209" t="s">
        <v>738</v>
      </c>
      <c r="H118" s="210">
        <v>2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137</v>
      </c>
      <c r="AT118" s="217" t="s">
        <v>132</v>
      </c>
      <c r="AU118" s="217" t="s">
        <v>81</v>
      </c>
      <c r="AY118" s="19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137</v>
      </c>
      <c r="BM118" s="217" t="s">
        <v>324</v>
      </c>
    </row>
    <row r="119" s="2" customFormat="1" ht="16.5" customHeight="1">
      <c r="A119" s="40"/>
      <c r="B119" s="41"/>
      <c r="C119" s="206" t="s">
        <v>245</v>
      </c>
      <c r="D119" s="206" t="s">
        <v>132</v>
      </c>
      <c r="E119" s="207" t="s">
        <v>773</v>
      </c>
      <c r="F119" s="208" t="s">
        <v>774</v>
      </c>
      <c r="G119" s="209" t="s">
        <v>738</v>
      </c>
      <c r="H119" s="210">
        <v>2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137</v>
      </c>
      <c r="AT119" s="217" t="s">
        <v>132</v>
      </c>
      <c r="AU119" s="217" t="s">
        <v>81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137</v>
      </c>
      <c r="BM119" s="217" t="s">
        <v>341</v>
      </c>
    </row>
    <row r="120" s="2" customFormat="1" ht="16.5" customHeight="1">
      <c r="A120" s="40"/>
      <c r="B120" s="41"/>
      <c r="C120" s="206" t="s">
        <v>8</v>
      </c>
      <c r="D120" s="206" t="s">
        <v>132</v>
      </c>
      <c r="E120" s="207" t="s">
        <v>775</v>
      </c>
      <c r="F120" s="208" t="s">
        <v>776</v>
      </c>
      <c r="G120" s="209" t="s">
        <v>738</v>
      </c>
      <c r="H120" s="210">
        <v>2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137</v>
      </c>
      <c r="AT120" s="217" t="s">
        <v>132</v>
      </c>
      <c r="AU120" s="217" t="s">
        <v>81</v>
      </c>
      <c r="AY120" s="19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137</v>
      </c>
      <c r="BM120" s="217" t="s">
        <v>354</v>
      </c>
    </row>
    <row r="121" s="12" customFormat="1" ht="22.8" customHeight="1">
      <c r="A121" s="12"/>
      <c r="B121" s="190"/>
      <c r="C121" s="191"/>
      <c r="D121" s="192" t="s">
        <v>70</v>
      </c>
      <c r="E121" s="204" t="s">
        <v>777</v>
      </c>
      <c r="F121" s="204" t="s">
        <v>778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P122</f>
        <v>0</v>
      </c>
      <c r="Q121" s="198"/>
      <c r="R121" s="199">
        <f>R122</f>
        <v>0</v>
      </c>
      <c r="S121" s="198"/>
      <c r="T121" s="20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79</v>
      </c>
      <c r="AT121" s="202" t="s">
        <v>70</v>
      </c>
      <c r="AU121" s="202" t="s">
        <v>79</v>
      </c>
      <c r="AY121" s="201" t="s">
        <v>129</v>
      </c>
      <c r="BK121" s="203">
        <f>BK122</f>
        <v>0</v>
      </c>
    </row>
    <row r="122" s="2" customFormat="1" ht="16.5" customHeight="1">
      <c r="A122" s="40"/>
      <c r="B122" s="41"/>
      <c r="C122" s="206" t="s">
        <v>256</v>
      </c>
      <c r="D122" s="206" t="s">
        <v>132</v>
      </c>
      <c r="E122" s="207" t="s">
        <v>779</v>
      </c>
      <c r="F122" s="208" t="s">
        <v>780</v>
      </c>
      <c r="G122" s="209" t="s">
        <v>738</v>
      </c>
      <c r="H122" s="210">
        <v>2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137</v>
      </c>
      <c r="AT122" s="217" t="s">
        <v>132</v>
      </c>
      <c r="AU122" s="217" t="s">
        <v>81</v>
      </c>
      <c r="AY122" s="19" t="s">
        <v>129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137</v>
      </c>
      <c r="BM122" s="217" t="s">
        <v>322</v>
      </c>
    </row>
    <row r="123" s="12" customFormat="1" ht="22.8" customHeight="1">
      <c r="A123" s="12"/>
      <c r="B123" s="190"/>
      <c r="C123" s="191"/>
      <c r="D123" s="192" t="s">
        <v>70</v>
      </c>
      <c r="E123" s="204" t="s">
        <v>781</v>
      </c>
      <c r="F123" s="204" t="s">
        <v>782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P124</f>
        <v>0</v>
      </c>
      <c r="Q123" s="198"/>
      <c r="R123" s="199">
        <f>R124</f>
        <v>0</v>
      </c>
      <c r="S123" s="198"/>
      <c r="T123" s="20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79</v>
      </c>
      <c r="AT123" s="202" t="s">
        <v>70</v>
      </c>
      <c r="AU123" s="202" t="s">
        <v>79</v>
      </c>
      <c r="AY123" s="201" t="s">
        <v>129</v>
      </c>
      <c r="BK123" s="203">
        <f>BK124</f>
        <v>0</v>
      </c>
    </row>
    <row r="124" s="2" customFormat="1" ht="16.5" customHeight="1">
      <c r="A124" s="40"/>
      <c r="B124" s="41"/>
      <c r="C124" s="206" t="s">
        <v>263</v>
      </c>
      <c r="D124" s="206" t="s">
        <v>132</v>
      </c>
      <c r="E124" s="207" t="s">
        <v>783</v>
      </c>
      <c r="F124" s="208" t="s">
        <v>784</v>
      </c>
      <c r="G124" s="209" t="s">
        <v>738</v>
      </c>
      <c r="H124" s="210">
        <v>8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137</v>
      </c>
      <c r="AT124" s="217" t="s">
        <v>132</v>
      </c>
      <c r="AU124" s="217" t="s">
        <v>81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137</v>
      </c>
      <c r="BM124" s="217" t="s">
        <v>379</v>
      </c>
    </row>
    <row r="125" s="12" customFormat="1" ht="22.8" customHeight="1">
      <c r="A125" s="12"/>
      <c r="B125" s="190"/>
      <c r="C125" s="191"/>
      <c r="D125" s="192" t="s">
        <v>70</v>
      </c>
      <c r="E125" s="204" t="s">
        <v>785</v>
      </c>
      <c r="F125" s="204" t="s">
        <v>786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SUM(P126:P127)</f>
        <v>0</v>
      </c>
      <c r="Q125" s="198"/>
      <c r="R125" s="199">
        <f>SUM(R126:R127)</f>
        <v>0</v>
      </c>
      <c r="S125" s="198"/>
      <c r="T125" s="20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79</v>
      </c>
      <c r="AT125" s="202" t="s">
        <v>70</v>
      </c>
      <c r="AU125" s="202" t="s">
        <v>79</v>
      </c>
      <c r="AY125" s="201" t="s">
        <v>129</v>
      </c>
      <c r="BK125" s="203">
        <f>SUM(BK126:BK127)</f>
        <v>0</v>
      </c>
    </row>
    <row r="126" s="2" customFormat="1" ht="16.5" customHeight="1">
      <c r="A126" s="40"/>
      <c r="B126" s="41"/>
      <c r="C126" s="206" t="s">
        <v>269</v>
      </c>
      <c r="D126" s="206" t="s">
        <v>132</v>
      </c>
      <c r="E126" s="207" t="s">
        <v>787</v>
      </c>
      <c r="F126" s="208" t="s">
        <v>788</v>
      </c>
      <c r="G126" s="209" t="s">
        <v>738</v>
      </c>
      <c r="H126" s="210">
        <v>8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42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137</v>
      </c>
      <c r="AT126" s="217" t="s">
        <v>132</v>
      </c>
      <c r="AU126" s="217" t="s">
        <v>81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79</v>
      </c>
      <c r="BK126" s="218">
        <f>ROUND(I126*H126,2)</f>
        <v>0</v>
      </c>
      <c r="BL126" s="19" t="s">
        <v>137</v>
      </c>
      <c r="BM126" s="217" t="s">
        <v>393</v>
      </c>
    </row>
    <row r="127" s="2" customFormat="1" ht="16.5" customHeight="1">
      <c r="A127" s="40"/>
      <c r="B127" s="41"/>
      <c r="C127" s="206" t="s">
        <v>278</v>
      </c>
      <c r="D127" s="206" t="s">
        <v>132</v>
      </c>
      <c r="E127" s="207" t="s">
        <v>789</v>
      </c>
      <c r="F127" s="208" t="s">
        <v>790</v>
      </c>
      <c r="G127" s="209" t="s">
        <v>738</v>
      </c>
      <c r="H127" s="210">
        <v>4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42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137</v>
      </c>
      <c r="AT127" s="217" t="s">
        <v>132</v>
      </c>
      <c r="AU127" s="217" t="s">
        <v>81</v>
      </c>
      <c r="AY127" s="19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79</v>
      </c>
      <c r="BK127" s="218">
        <f>ROUND(I127*H127,2)</f>
        <v>0</v>
      </c>
      <c r="BL127" s="19" t="s">
        <v>137</v>
      </c>
      <c r="BM127" s="217" t="s">
        <v>402</v>
      </c>
    </row>
    <row r="128" s="12" customFormat="1" ht="22.8" customHeight="1">
      <c r="A128" s="12"/>
      <c r="B128" s="190"/>
      <c r="C128" s="191"/>
      <c r="D128" s="192" t="s">
        <v>70</v>
      </c>
      <c r="E128" s="204" t="s">
        <v>791</v>
      </c>
      <c r="F128" s="204" t="s">
        <v>792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P129</f>
        <v>0</v>
      </c>
      <c r="Q128" s="198"/>
      <c r="R128" s="199">
        <f>R129</f>
        <v>0</v>
      </c>
      <c r="S128" s="198"/>
      <c r="T128" s="20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79</v>
      </c>
      <c r="AT128" s="202" t="s">
        <v>70</v>
      </c>
      <c r="AU128" s="202" t="s">
        <v>79</v>
      </c>
      <c r="AY128" s="201" t="s">
        <v>129</v>
      </c>
      <c r="BK128" s="203">
        <f>BK129</f>
        <v>0</v>
      </c>
    </row>
    <row r="129" s="2" customFormat="1" ht="16.5" customHeight="1">
      <c r="A129" s="40"/>
      <c r="B129" s="41"/>
      <c r="C129" s="206" t="s">
        <v>284</v>
      </c>
      <c r="D129" s="206" t="s">
        <v>132</v>
      </c>
      <c r="E129" s="207" t="s">
        <v>793</v>
      </c>
      <c r="F129" s="208" t="s">
        <v>794</v>
      </c>
      <c r="G129" s="209" t="s">
        <v>313</v>
      </c>
      <c r="H129" s="210">
        <v>30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42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137</v>
      </c>
      <c r="AT129" s="217" t="s">
        <v>132</v>
      </c>
      <c r="AU129" s="217" t="s">
        <v>81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79</v>
      </c>
      <c r="BK129" s="218">
        <f>ROUND(I129*H129,2)</f>
        <v>0</v>
      </c>
      <c r="BL129" s="19" t="s">
        <v>137</v>
      </c>
      <c r="BM129" s="217" t="s">
        <v>410</v>
      </c>
    </row>
    <row r="130" s="12" customFormat="1" ht="22.8" customHeight="1">
      <c r="A130" s="12"/>
      <c r="B130" s="190"/>
      <c r="C130" s="191"/>
      <c r="D130" s="192" t="s">
        <v>70</v>
      </c>
      <c r="E130" s="204" t="s">
        <v>795</v>
      </c>
      <c r="F130" s="204" t="s">
        <v>796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SUM(P131:P133)</f>
        <v>0</v>
      </c>
      <c r="Q130" s="198"/>
      <c r="R130" s="199">
        <f>SUM(R131:R133)</f>
        <v>0</v>
      </c>
      <c r="S130" s="198"/>
      <c r="T130" s="200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79</v>
      </c>
      <c r="AT130" s="202" t="s">
        <v>70</v>
      </c>
      <c r="AU130" s="202" t="s">
        <v>79</v>
      </c>
      <c r="AY130" s="201" t="s">
        <v>129</v>
      </c>
      <c r="BK130" s="203">
        <f>SUM(BK131:BK133)</f>
        <v>0</v>
      </c>
    </row>
    <row r="131" s="2" customFormat="1" ht="16.5" customHeight="1">
      <c r="A131" s="40"/>
      <c r="B131" s="41"/>
      <c r="C131" s="206" t="s">
        <v>7</v>
      </c>
      <c r="D131" s="206" t="s">
        <v>132</v>
      </c>
      <c r="E131" s="207" t="s">
        <v>797</v>
      </c>
      <c r="F131" s="208" t="s">
        <v>798</v>
      </c>
      <c r="G131" s="209" t="s">
        <v>799</v>
      </c>
      <c r="H131" s="210">
        <v>16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137</v>
      </c>
      <c r="AT131" s="217" t="s">
        <v>132</v>
      </c>
      <c r="AU131" s="217" t="s">
        <v>81</v>
      </c>
      <c r="AY131" s="19" t="s">
        <v>129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137</v>
      </c>
      <c r="BM131" s="217" t="s">
        <v>419</v>
      </c>
    </row>
    <row r="132" s="2" customFormat="1" ht="16.5" customHeight="1">
      <c r="A132" s="40"/>
      <c r="B132" s="41"/>
      <c r="C132" s="206" t="s">
        <v>294</v>
      </c>
      <c r="D132" s="206" t="s">
        <v>132</v>
      </c>
      <c r="E132" s="207" t="s">
        <v>800</v>
      </c>
      <c r="F132" s="208" t="s">
        <v>801</v>
      </c>
      <c r="G132" s="209" t="s">
        <v>799</v>
      </c>
      <c r="H132" s="210">
        <v>3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137</v>
      </c>
      <c r="AT132" s="217" t="s">
        <v>132</v>
      </c>
      <c r="AU132" s="217" t="s">
        <v>81</v>
      </c>
      <c r="AY132" s="19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137</v>
      </c>
      <c r="BM132" s="217" t="s">
        <v>428</v>
      </c>
    </row>
    <row r="133" s="2" customFormat="1" ht="16.5" customHeight="1">
      <c r="A133" s="40"/>
      <c r="B133" s="41"/>
      <c r="C133" s="206" t="s">
        <v>301</v>
      </c>
      <c r="D133" s="206" t="s">
        <v>132</v>
      </c>
      <c r="E133" s="207" t="s">
        <v>802</v>
      </c>
      <c r="F133" s="208" t="s">
        <v>803</v>
      </c>
      <c r="G133" s="209" t="s">
        <v>799</v>
      </c>
      <c r="H133" s="210">
        <v>3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42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137</v>
      </c>
      <c r="AT133" s="217" t="s">
        <v>132</v>
      </c>
      <c r="AU133" s="217" t="s">
        <v>81</v>
      </c>
      <c r="AY133" s="19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79</v>
      </c>
      <c r="BK133" s="218">
        <f>ROUND(I133*H133,2)</f>
        <v>0</v>
      </c>
      <c r="BL133" s="19" t="s">
        <v>137</v>
      </c>
      <c r="BM133" s="217" t="s">
        <v>438</v>
      </c>
    </row>
    <row r="134" s="12" customFormat="1" ht="22.8" customHeight="1">
      <c r="A134" s="12"/>
      <c r="B134" s="190"/>
      <c r="C134" s="191"/>
      <c r="D134" s="192" t="s">
        <v>70</v>
      </c>
      <c r="E134" s="204" t="s">
        <v>804</v>
      </c>
      <c r="F134" s="204" t="s">
        <v>805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P135</f>
        <v>0</v>
      </c>
      <c r="Q134" s="198"/>
      <c r="R134" s="199">
        <f>R135</f>
        <v>0</v>
      </c>
      <c r="S134" s="198"/>
      <c r="T134" s="20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79</v>
      </c>
      <c r="AT134" s="202" t="s">
        <v>70</v>
      </c>
      <c r="AU134" s="202" t="s">
        <v>79</v>
      </c>
      <c r="AY134" s="201" t="s">
        <v>129</v>
      </c>
      <c r="BK134" s="203">
        <f>BK135</f>
        <v>0</v>
      </c>
    </row>
    <row r="135" s="2" customFormat="1" ht="16.5" customHeight="1">
      <c r="A135" s="40"/>
      <c r="B135" s="41"/>
      <c r="C135" s="206" t="s">
        <v>310</v>
      </c>
      <c r="D135" s="206" t="s">
        <v>132</v>
      </c>
      <c r="E135" s="207" t="s">
        <v>806</v>
      </c>
      <c r="F135" s="208" t="s">
        <v>807</v>
      </c>
      <c r="G135" s="209" t="s">
        <v>799</v>
      </c>
      <c r="H135" s="210">
        <v>8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42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137</v>
      </c>
      <c r="AT135" s="217" t="s">
        <v>132</v>
      </c>
      <c r="AU135" s="217" t="s">
        <v>81</v>
      </c>
      <c r="AY135" s="19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137</v>
      </c>
      <c r="BM135" s="217" t="s">
        <v>447</v>
      </c>
    </row>
    <row r="136" s="12" customFormat="1" ht="25.92" customHeight="1">
      <c r="A136" s="12"/>
      <c r="B136" s="190"/>
      <c r="C136" s="191"/>
      <c r="D136" s="192" t="s">
        <v>70</v>
      </c>
      <c r="E136" s="193" t="s">
        <v>808</v>
      </c>
      <c r="F136" s="193" t="s">
        <v>809</v>
      </c>
      <c r="G136" s="191"/>
      <c r="H136" s="191"/>
      <c r="I136" s="194"/>
      <c r="J136" s="195">
        <f>BK136</f>
        <v>0</v>
      </c>
      <c r="K136" s="191"/>
      <c r="L136" s="196"/>
      <c r="M136" s="197"/>
      <c r="N136" s="198"/>
      <c r="O136" s="198"/>
      <c r="P136" s="199">
        <f>P137+SUM(P138:P140)</f>
        <v>0</v>
      </c>
      <c r="Q136" s="198"/>
      <c r="R136" s="199">
        <f>R137+SUM(R138:R140)</f>
        <v>0</v>
      </c>
      <c r="S136" s="198"/>
      <c r="T136" s="200">
        <f>T137+SUM(T138:T140)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79</v>
      </c>
      <c r="AT136" s="202" t="s">
        <v>70</v>
      </c>
      <c r="AU136" s="202" t="s">
        <v>71</v>
      </c>
      <c r="AY136" s="201" t="s">
        <v>129</v>
      </c>
      <c r="BK136" s="203">
        <f>BK137+SUM(BK138:BK140)</f>
        <v>0</v>
      </c>
    </row>
    <row r="137" s="2" customFormat="1" ht="16.5" customHeight="1">
      <c r="A137" s="40"/>
      <c r="B137" s="41"/>
      <c r="C137" s="206" t="s">
        <v>318</v>
      </c>
      <c r="D137" s="206" t="s">
        <v>132</v>
      </c>
      <c r="E137" s="207" t="s">
        <v>810</v>
      </c>
      <c r="F137" s="208" t="s">
        <v>811</v>
      </c>
      <c r="G137" s="209" t="s">
        <v>812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42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137</v>
      </c>
      <c r="AT137" s="217" t="s">
        <v>132</v>
      </c>
      <c r="AU137" s="217" t="s">
        <v>79</v>
      </c>
      <c r="AY137" s="19" t="s">
        <v>129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137</v>
      </c>
      <c r="BM137" s="217" t="s">
        <v>813</v>
      </c>
    </row>
    <row r="138" s="14" customFormat="1">
      <c r="A138" s="14"/>
      <c r="B138" s="235"/>
      <c r="C138" s="236"/>
      <c r="D138" s="226" t="s">
        <v>141</v>
      </c>
      <c r="E138" s="237" t="s">
        <v>19</v>
      </c>
      <c r="F138" s="238" t="s">
        <v>79</v>
      </c>
      <c r="G138" s="236"/>
      <c r="H138" s="239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141</v>
      </c>
      <c r="AU138" s="245" t="s">
        <v>79</v>
      </c>
      <c r="AV138" s="14" t="s">
        <v>81</v>
      </c>
      <c r="AW138" s="14" t="s">
        <v>33</v>
      </c>
      <c r="AX138" s="14" t="s">
        <v>71</v>
      </c>
      <c r="AY138" s="245" t="s">
        <v>129</v>
      </c>
    </row>
    <row r="139" s="15" customFormat="1">
      <c r="A139" s="15"/>
      <c r="B139" s="246"/>
      <c r="C139" s="247"/>
      <c r="D139" s="226" t="s">
        <v>141</v>
      </c>
      <c r="E139" s="248" t="s">
        <v>19</v>
      </c>
      <c r="F139" s="249" t="s">
        <v>144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141</v>
      </c>
      <c r="AU139" s="256" t="s">
        <v>79</v>
      </c>
      <c r="AV139" s="15" t="s">
        <v>137</v>
      </c>
      <c r="AW139" s="15" t="s">
        <v>33</v>
      </c>
      <c r="AX139" s="15" t="s">
        <v>79</v>
      </c>
      <c r="AY139" s="256" t="s">
        <v>129</v>
      </c>
    </row>
    <row r="140" s="12" customFormat="1" ht="22.8" customHeight="1">
      <c r="A140" s="12"/>
      <c r="B140" s="190"/>
      <c r="C140" s="191"/>
      <c r="D140" s="192" t="s">
        <v>70</v>
      </c>
      <c r="E140" s="204" t="s">
        <v>814</v>
      </c>
      <c r="F140" s="204" t="s">
        <v>815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SUM(P141:P146)</f>
        <v>0</v>
      </c>
      <c r="Q140" s="198"/>
      <c r="R140" s="199">
        <f>SUM(R141:R146)</f>
        <v>0</v>
      </c>
      <c r="S140" s="198"/>
      <c r="T140" s="200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79</v>
      </c>
      <c r="AT140" s="202" t="s">
        <v>70</v>
      </c>
      <c r="AU140" s="202" t="s">
        <v>79</v>
      </c>
      <c r="AY140" s="201" t="s">
        <v>129</v>
      </c>
      <c r="BK140" s="203">
        <f>SUM(BK141:BK146)</f>
        <v>0</v>
      </c>
    </row>
    <row r="141" s="2" customFormat="1" ht="16.5" customHeight="1">
      <c r="A141" s="40"/>
      <c r="B141" s="41"/>
      <c r="C141" s="206" t="s">
        <v>324</v>
      </c>
      <c r="D141" s="206" t="s">
        <v>132</v>
      </c>
      <c r="E141" s="207" t="s">
        <v>816</v>
      </c>
      <c r="F141" s="208" t="s">
        <v>817</v>
      </c>
      <c r="G141" s="209" t="s">
        <v>812</v>
      </c>
      <c r="H141" s="210">
        <v>1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42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137</v>
      </c>
      <c r="AT141" s="217" t="s">
        <v>132</v>
      </c>
      <c r="AU141" s="217" t="s">
        <v>81</v>
      </c>
      <c r="AY141" s="19" t="s">
        <v>129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79</v>
      </c>
      <c r="BK141" s="218">
        <f>ROUND(I141*H141,2)</f>
        <v>0</v>
      </c>
      <c r="BL141" s="19" t="s">
        <v>137</v>
      </c>
      <c r="BM141" s="217" t="s">
        <v>818</v>
      </c>
    </row>
    <row r="142" s="14" customFormat="1">
      <c r="A142" s="14"/>
      <c r="B142" s="235"/>
      <c r="C142" s="236"/>
      <c r="D142" s="226" t="s">
        <v>141</v>
      </c>
      <c r="E142" s="237" t="s">
        <v>19</v>
      </c>
      <c r="F142" s="238" t="s">
        <v>79</v>
      </c>
      <c r="G142" s="236"/>
      <c r="H142" s="239">
        <v>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141</v>
      </c>
      <c r="AU142" s="245" t="s">
        <v>81</v>
      </c>
      <c r="AV142" s="14" t="s">
        <v>81</v>
      </c>
      <c r="AW142" s="14" t="s">
        <v>33</v>
      </c>
      <c r="AX142" s="14" t="s">
        <v>71</v>
      </c>
      <c r="AY142" s="245" t="s">
        <v>129</v>
      </c>
    </row>
    <row r="143" s="15" customFormat="1">
      <c r="A143" s="15"/>
      <c r="B143" s="246"/>
      <c r="C143" s="247"/>
      <c r="D143" s="226" t="s">
        <v>141</v>
      </c>
      <c r="E143" s="248" t="s">
        <v>19</v>
      </c>
      <c r="F143" s="249" t="s">
        <v>144</v>
      </c>
      <c r="G143" s="247"/>
      <c r="H143" s="250">
        <v>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141</v>
      </c>
      <c r="AU143" s="256" t="s">
        <v>81</v>
      </c>
      <c r="AV143" s="15" t="s">
        <v>137</v>
      </c>
      <c r="AW143" s="15" t="s">
        <v>33</v>
      </c>
      <c r="AX143" s="15" t="s">
        <v>79</v>
      </c>
      <c r="AY143" s="256" t="s">
        <v>129</v>
      </c>
    </row>
    <row r="144" s="2" customFormat="1" ht="16.5" customHeight="1">
      <c r="A144" s="40"/>
      <c r="B144" s="41"/>
      <c r="C144" s="206" t="s">
        <v>334</v>
      </c>
      <c r="D144" s="206" t="s">
        <v>132</v>
      </c>
      <c r="E144" s="207" t="s">
        <v>819</v>
      </c>
      <c r="F144" s="208" t="s">
        <v>820</v>
      </c>
      <c r="G144" s="209" t="s">
        <v>812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42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137</v>
      </c>
      <c r="AT144" s="217" t="s">
        <v>132</v>
      </c>
      <c r="AU144" s="217" t="s">
        <v>81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137</v>
      </c>
      <c r="BM144" s="217" t="s">
        <v>821</v>
      </c>
    </row>
    <row r="145" s="14" customFormat="1">
      <c r="A145" s="14"/>
      <c r="B145" s="235"/>
      <c r="C145" s="236"/>
      <c r="D145" s="226" t="s">
        <v>141</v>
      </c>
      <c r="E145" s="237" t="s">
        <v>19</v>
      </c>
      <c r="F145" s="238" t="s">
        <v>79</v>
      </c>
      <c r="G145" s="236"/>
      <c r="H145" s="239">
        <v>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141</v>
      </c>
      <c r="AU145" s="245" t="s">
        <v>81</v>
      </c>
      <c r="AV145" s="14" t="s">
        <v>81</v>
      </c>
      <c r="AW145" s="14" t="s">
        <v>33</v>
      </c>
      <c r="AX145" s="14" t="s">
        <v>71</v>
      </c>
      <c r="AY145" s="245" t="s">
        <v>129</v>
      </c>
    </row>
    <row r="146" s="15" customFormat="1">
      <c r="A146" s="15"/>
      <c r="B146" s="246"/>
      <c r="C146" s="247"/>
      <c r="D146" s="226" t="s">
        <v>141</v>
      </c>
      <c r="E146" s="248" t="s">
        <v>19</v>
      </c>
      <c r="F146" s="249" t="s">
        <v>144</v>
      </c>
      <c r="G146" s="247"/>
      <c r="H146" s="250">
        <v>1</v>
      </c>
      <c r="I146" s="251"/>
      <c r="J146" s="247"/>
      <c r="K146" s="247"/>
      <c r="L146" s="252"/>
      <c r="M146" s="284"/>
      <c r="N146" s="285"/>
      <c r="O146" s="285"/>
      <c r="P146" s="285"/>
      <c r="Q146" s="285"/>
      <c r="R146" s="285"/>
      <c r="S146" s="285"/>
      <c r="T146" s="28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141</v>
      </c>
      <c r="AU146" s="256" t="s">
        <v>81</v>
      </c>
      <c r="AV146" s="15" t="s">
        <v>137</v>
      </c>
      <c r="AW146" s="15" t="s">
        <v>33</v>
      </c>
      <c r="AX146" s="15" t="s">
        <v>79</v>
      </c>
      <c r="AY146" s="256" t="s">
        <v>129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oPkfIqJiTNxnyTU/01O9PtKhXeSFnEeVaJGwj/Qyjo5mWNm0T6JaQzKgZQMUiXyCKxeOBXxpAS+YeLtxpVvoMg==" hashValue="X7PB6gXWXgox0ZYaMchLiKgQGX7+t9FWChLeqB+rY0Hp0hd3uj8DmofXT2EtviHmwdKuVH43dbzINK1xkkUsKw==" algorithmName="SHA-512" password="CC35"/>
  <autoFilter ref="C95:K146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sociálního zařízení v MŠ Dolní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Frenštát p.R.,náměstí Míru 1,744 01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Jaromír Bartoš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ROUND((SUM(BE86:BE158)),  2)</f>
        <v>0</v>
      </c>
      <c r="G33" s="40"/>
      <c r="H33" s="40"/>
      <c r="I33" s="150">
        <v>0.20999999999999999</v>
      </c>
      <c r="J33" s="149">
        <f>ROUND(((SUM(BE86:BE158))*I33),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ROUND((SUM(BF86:BF158)),  2)</f>
        <v>0</v>
      </c>
      <c r="G34" s="40"/>
      <c r="H34" s="40"/>
      <c r="I34" s="150">
        <v>0.14999999999999999</v>
      </c>
      <c r="J34" s="149">
        <f>ROUND(((SUM(BF86:BF158))*I34),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ROUND((SUM(BG86:BG158)),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ROUND((SUM(BH86:BH158)),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ROUND((SUM(BI86:BI158)),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sociálního zařízení v MŠ Dolní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Zdravotechnika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Frenštát p.R.,náměstí Míru 1,744 01</v>
      </c>
      <c r="G54" s="42"/>
      <c r="H54" s="42"/>
      <c r="I54" s="34" t="s">
        <v>31</v>
      </c>
      <c r="J54" s="38" t="str">
        <f>E21</f>
        <v>Jaromír Bartoš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823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824</v>
      </c>
      <c r="E61" s="170"/>
      <c r="F61" s="170"/>
      <c r="G61" s="170"/>
      <c r="H61" s="170"/>
      <c r="I61" s="170"/>
      <c r="J61" s="171">
        <f>J92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825</v>
      </c>
      <c r="E62" s="170"/>
      <c r="F62" s="170"/>
      <c r="G62" s="170"/>
      <c r="H62" s="170"/>
      <c r="I62" s="170"/>
      <c r="J62" s="171">
        <f>J95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826</v>
      </c>
      <c r="E63" s="170"/>
      <c r="F63" s="170"/>
      <c r="G63" s="170"/>
      <c r="H63" s="170"/>
      <c r="I63" s="170"/>
      <c r="J63" s="171">
        <f>J108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827</v>
      </c>
      <c r="E64" s="170"/>
      <c r="F64" s="170"/>
      <c r="G64" s="170"/>
      <c r="H64" s="170"/>
      <c r="I64" s="170"/>
      <c r="J64" s="171">
        <f>J121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828</v>
      </c>
      <c r="E65" s="170"/>
      <c r="F65" s="170"/>
      <c r="G65" s="170"/>
      <c r="H65" s="170"/>
      <c r="I65" s="170"/>
      <c r="J65" s="171">
        <f>J143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829</v>
      </c>
      <c r="E66" s="170"/>
      <c r="F66" s="170"/>
      <c r="G66" s="170"/>
      <c r="H66" s="170"/>
      <c r="I66" s="170"/>
      <c r="J66" s="171">
        <f>J152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sociálního zařízení v MŠ Dolní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92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04 - Zdravotechnika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13. 9. 2022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Frenštát p.R.,náměstí Míru 1,744 01</v>
      </c>
      <c r="G82" s="42"/>
      <c r="H82" s="42"/>
      <c r="I82" s="34" t="s">
        <v>31</v>
      </c>
      <c r="J82" s="38" t="str">
        <f>E21</f>
        <v>Jaromír Bartoš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115</v>
      </c>
      <c r="D85" s="182" t="s">
        <v>56</v>
      </c>
      <c r="E85" s="182" t="s">
        <v>52</v>
      </c>
      <c r="F85" s="182" t="s">
        <v>53</v>
      </c>
      <c r="G85" s="182" t="s">
        <v>116</v>
      </c>
      <c r="H85" s="182" t="s">
        <v>117</v>
      </c>
      <c r="I85" s="182" t="s">
        <v>118</v>
      </c>
      <c r="J85" s="182" t="s">
        <v>96</v>
      </c>
      <c r="K85" s="183" t="s">
        <v>119</v>
      </c>
      <c r="L85" s="184"/>
      <c r="M85" s="94" t="s">
        <v>19</v>
      </c>
      <c r="N85" s="95" t="s">
        <v>41</v>
      </c>
      <c r="O85" s="95" t="s">
        <v>120</v>
      </c>
      <c r="P85" s="95" t="s">
        <v>121</v>
      </c>
      <c r="Q85" s="95" t="s">
        <v>122</v>
      </c>
      <c r="R85" s="95" t="s">
        <v>123</v>
      </c>
      <c r="S85" s="95" t="s">
        <v>124</v>
      </c>
      <c r="T85" s="96" t="s">
        <v>125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126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P87+P92+P95+P108+P121+P143+P152</f>
        <v>0</v>
      </c>
      <c r="Q86" s="98"/>
      <c r="R86" s="187">
        <f>R87+R92+R95+R108+R121+R143+R152</f>
        <v>0</v>
      </c>
      <c r="S86" s="98"/>
      <c r="T86" s="188">
        <f>T87+T92+T95+T108+T121+T143+T152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70</v>
      </c>
      <c r="AU86" s="19" t="s">
        <v>97</v>
      </c>
      <c r="BK86" s="189">
        <f>BK87+BK92+BK95+BK108+BK121+BK143+BK152</f>
        <v>0</v>
      </c>
    </row>
    <row r="87" s="12" customFormat="1" ht="25.92" customHeight="1">
      <c r="A87" s="12"/>
      <c r="B87" s="190"/>
      <c r="C87" s="191"/>
      <c r="D87" s="192" t="s">
        <v>70</v>
      </c>
      <c r="E87" s="193" t="s">
        <v>196</v>
      </c>
      <c r="F87" s="193" t="s">
        <v>830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SUM(P88:P91)</f>
        <v>0</v>
      </c>
      <c r="Q87" s="198"/>
      <c r="R87" s="199">
        <f>SUM(R88:R91)</f>
        <v>0</v>
      </c>
      <c r="S87" s="198"/>
      <c r="T87" s="200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79</v>
      </c>
      <c r="AT87" s="202" t="s">
        <v>70</v>
      </c>
      <c r="AU87" s="202" t="s">
        <v>71</v>
      </c>
      <c r="AY87" s="201" t="s">
        <v>129</v>
      </c>
      <c r="BK87" s="203">
        <f>SUM(BK88:BK91)</f>
        <v>0</v>
      </c>
    </row>
    <row r="88" s="2" customFormat="1" ht="16.5" customHeight="1">
      <c r="A88" s="40"/>
      <c r="B88" s="41"/>
      <c r="C88" s="206" t="s">
        <v>79</v>
      </c>
      <c r="D88" s="206" t="s">
        <v>132</v>
      </c>
      <c r="E88" s="207" t="s">
        <v>831</v>
      </c>
      <c r="F88" s="208" t="s">
        <v>832</v>
      </c>
      <c r="G88" s="209" t="s">
        <v>388</v>
      </c>
      <c r="H88" s="210">
        <v>2</v>
      </c>
      <c r="I88" s="211"/>
      <c r="J88" s="212">
        <f>ROUND(I88*H88,2)</f>
        <v>0</v>
      </c>
      <c r="K88" s="208" t="s">
        <v>833</v>
      </c>
      <c r="L88" s="46"/>
      <c r="M88" s="213" t="s">
        <v>19</v>
      </c>
      <c r="N88" s="214" t="s">
        <v>42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137</v>
      </c>
      <c r="AT88" s="217" t="s">
        <v>132</v>
      </c>
      <c r="AU88" s="217" t="s">
        <v>79</v>
      </c>
      <c r="AY88" s="19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137</v>
      </c>
      <c r="BM88" s="217" t="s">
        <v>81</v>
      </c>
    </row>
    <row r="89" s="2" customFormat="1" ht="16.5" customHeight="1">
      <c r="A89" s="40"/>
      <c r="B89" s="41"/>
      <c r="C89" s="206" t="s">
        <v>81</v>
      </c>
      <c r="D89" s="206" t="s">
        <v>132</v>
      </c>
      <c r="E89" s="207" t="s">
        <v>834</v>
      </c>
      <c r="F89" s="208" t="s">
        <v>835</v>
      </c>
      <c r="G89" s="209" t="s">
        <v>388</v>
      </c>
      <c r="H89" s="210">
        <v>4</v>
      </c>
      <c r="I89" s="211"/>
      <c r="J89" s="212">
        <f>ROUND(I89*H89,2)</f>
        <v>0</v>
      </c>
      <c r="K89" s="208" t="s">
        <v>833</v>
      </c>
      <c r="L89" s="46"/>
      <c r="M89" s="213" t="s">
        <v>19</v>
      </c>
      <c r="N89" s="214" t="s">
        <v>42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137</v>
      </c>
      <c r="AT89" s="217" t="s">
        <v>132</v>
      </c>
      <c r="AU89" s="217" t="s">
        <v>79</v>
      </c>
      <c r="AY89" s="19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137</v>
      </c>
      <c r="BM89" s="217" t="s">
        <v>137</v>
      </c>
    </row>
    <row r="90" s="2" customFormat="1" ht="16.5" customHeight="1">
      <c r="A90" s="40"/>
      <c r="B90" s="41"/>
      <c r="C90" s="206" t="s">
        <v>130</v>
      </c>
      <c r="D90" s="206" t="s">
        <v>132</v>
      </c>
      <c r="E90" s="207" t="s">
        <v>836</v>
      </c>
      <c r="F90" s="208" t="s">
        <v>837</v>
      </c>
      <c r="G90" s="209" t="s">
        <v>388</v>
      </c>
      <c r="H90" s="210">
        <v>2</v>
      </c>
      <c r="I90" s="211"/>
      <c r="J90" s="212">
        <f>ROUND(I90*H90,2)</f>
        <v>0</v>
      </c>
      <c r="K90" s="208" t="s">
        <v>833</v>
      </c>
      <c r="L90" s="46"/>
      <c r="M90" s="213" t="s">
        <v>19</v>
      </c>
      <c r="N90" s="214" t="s">
        <v>42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137</v>
      </c>
      <c r="AT90" s="217" t="s">
        <v>132</v>
      </c>
      <c r="AU90" s="217" t="s">
        <v>79</v>
      </c>
      <c r="AY90" s="19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137</v>
      </c>
      <c r="BM90" s="217" t="s">
        <v>172</v>
      </c>
    </row>
    <row r="91" s="2" customFormat="1" ht="16.5" customHeight="1">
      <c r="A91" s="40"/>
      <c r="B91" s="41"/>
      <c r="C91" s="206" t="s">
        <v>137</v>
      </c>
      <c r="D91" s="206" t="s">
        <v>132</v>
      </c>
      <c r="E91" s="207" t="s">
        <v>838</v>
      </c>
      <c r="F91" s="208" t="s">
        <v>839</v>
      </c>
      <c r="G91" s="209" t="s">
        <v>738</v>
      </c>
      <c r="H91" s="210">
        <v>2</v>
      </c>
      <c r="I91" s="211"/>
      <c r="J91" s="212">
        <f>ROUND(I91*H91,2)</f>
        <v>0</v>
      </c>
      <c r="K91" s="208" t="s">
        <v>833</v>
      </c>
      <c r="L91" s="46"/>
      <c r="M91" s="213" t="s">
        <v>19</v>
      </c>
      <c r="N91" s="214" t="s">
        <v>42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137</v>
      </c>
      <c r="AT91" s="217" t="s">
        <v>132</v>
      </c>
      <c r="AU91" s="217" t="s">
        <v>79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137</v>
      </c>
      <c r="BM91" s="217" t="s">
        <v>196</v>
      </c>
    </row>
    <row r="92" s="12" customFormat="1" ht="25.92" customHeight="1">
      <c r="A92" s="12"/>
      <c r="B92" s="190"/>
      <c r="C92" s="191"/>
      <c r="D92" s="192" t="s">
        <v>70</v>
      </c>
      <c r="E92" s="193" t="s">
        <v>840</v>
      </c>
      <c r="F92" s="193" t="s">
        <v>841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SUM(P93:P94)</f>
        <v>0</v>
      </c>
      <c r="Q92" s="198"/>
      <c r="R92" s="199">
        <f>SUM(R93:R94)</f>
        <v>0</v>
      </c>
      <c r="S92" s="198"/>
      <c r="T92" s="20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79</v>
      </c>
      <c r="AT92" s="202" t="s">
        <v>70</v>
      </c>
      <c r="AU92" s="202" t="s">
        <v>71</v>
      </c>
      <c r="AY92" s="201" t="s">
        <v>129</v>
      </c>
      <c r="BK92" s="203">
        <f>SUM(BK93:BK94)</f>
        <v>0</v>
      </c>
    </row>
    <row r="93" s="2" customFormat="1" ht="16.5" customHeight="1">
      <c r="A93" s="40"/>
      <c r="B93" s="41"/>
      <c r="C93" s="206" t="s">
        <v>165</v>
      </c>
      <c r="D93" s="206" t="s">
        <v>132</v>
      </c>
      <c r="E93" s="207" t="s">
        <v>842</v>
      </c>
      <c r="F93" s="208" t="s">
        <v>843</v>
      </c>
      <c r="G93" s="209" t="s">
        <v>313</v>
      </c>
      <c r="H93" s="210">
        <v>1.5</v>
      </c>
      <c r="I93" s="211"/>
      <c r="J93" s="212">
        <f>ROUND(I93*H93,2)</f>
        <v>0</v>
      </c>
      <c r="K93" s="208" t="s">
        <v>833</v>
      </c>
      <c r="L93" s="46"/>
      <c r="M93" s="213" t="s">
        <v>19</v>
      </c>
      <c r="N93" s="214" t="s">
        <v>42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137</v>
      </c>
      <c r="AT93" s="217" t="s">
        <v>132</v>
      </c>
      <c r="AU93" s="217" t="s">
        <v>79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137</v>
      </c>
      <c r="BM93" s="217" t="s">
        <v>206</v>
      </c>
    </row>
    <row r="94" s="2" customFormat="1" ht="16.5" customHeight="1">
      <c r="A94" s="40"/>
      <c r="B94" s="41"/>
      <c r="C94" s="206" t="s">
        <v>172</v>
      </c>
      <c r="D94" s="206" t="s">
        <v>132</v>
      </c>
      <c r="E94" s="207" t="s">
        <v>844</v>
      </c>
      <c r="F94" s="208" t="s">
        <v>845</v>
      </c>
      <c r="G94" s="209" t="s">
        <v>313</v>
      </c>
      <c r="H94" s="210">
        <v>1.5</v>
      </c>
      <c r="I94" s="211"/>
      <c r="J94" s="212">
        <f>ROUND(I94*H94,2)</f>
        <v>0</v>
      </c>
      <c r="K94" s="208" t="s">
        <v>833</v>
      </c>
      <c r="L94" s="46"/>
      <c r="M94" s="213" t="s">
        <v>19</v>
      </c>
      <c r="N94" s="214" t="s">
        <v>42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137</v>
      </c>
      <c r="AT94" s="217" t="s">
        <v>132</v>
      </c>
      <c r="AU94" s="217" t="s">
        <v>79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137</v>
      </c>
      <c r="BM94" s="217" t="s">
        <v>226</v>
      </c>
    </row>
    <row r="95" s="12" customFormat="1" ht="25.92" customHeight="1">
      <c r="A95" s="12"/>
      <c r="B95" s="190"/>
      <c r="C95" s="191"/>
      <c r="D95" s="192" t="s">
        <v>70</v>
      </c>
      <c r="E95" s="193" t="s">
        <v>846</v>
      </c>
      <c r="F95" s="193" t="s">
        <v>847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SUM(P96:P107)</f>
        <v>0</v>
      </c>
      <c r="Q95" s="198"/>
      <c r="R95" s="199">
        <f>SUM(R96:R107)</f>
        <v>0</v>
      </c>
      <c r="S95" s="198"/>
      <c r="T95" s="200">
        <f>SUM(T96:T107)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81</v>
      </c>
      <c r="AT95" s="202" t="s">
        <v>70</v>
      </c>
      <c r="AU95" s="202" t="s">
        <v>71</v>
      </c>
      <c r="AY95" s="201" t="s">
        <v>129</v>
      </c>
      <c r="BK95" s="203">
        <f>SUM(BK96:BK107)</f>
        <v>0</v>
      </c>
    </row>
    <row r="96" s="2" customFormat="1" ht="16.5" customHeight="1">
      <c r="A96" s="40"/>
      <c r="B96" s="41"/>
      <c r="C96" s="206" t="s">
        <v>182</v>
      </c>
      <c r="D96" s="206" t="s">
        <v>132</v>
      </c>
      <c r="E96" s="207" t="s">
        <v>848</v>
      </c>
      <c r="F96" s="208" t="s">
        <v>849</v>
      </c>
      <c r="G96" s="209" t="s">
        <v>313</v>
      </c>
      <c r="H96" s="210">
        <v>36</v>
      </c>
      <c r="I96" s="211"/>
      <c r="J96" s="212">
        <f>ROUND(I96*H96,2)</f>
        <v>0</v>
      </c>
      <c r="K96" s="208" t="s">
        <v>833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256</v>
      </c>
      <c r="AT96" s="217" t="s">
        <v>132</v>
      </c>
      <c r="AU96" s="217" t="s">
        <v>79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256</v>
      </c>
      <c r="BM96" s="217" t="s">
        <v>245</v>
      </c>
    </row>
    <row r="97" s="2" customFormat="1" ht="16.5" customHeight="1">
      <c r="A97" s="40"/>
      <c r="B97" s="41"/>
      <c r="C97" s="206" t="s">
        <v>196</v>
      </c>
      <c r="D97" s="206" t="s">
        <v>132</v>
      </c>
      <c r="E97" s="207" t="s">
        <v>850</v>
      </c>
      <c r="F97" s="208" t="s">
        <v>851</v>
      </c>
      <c r="G97" s="209" t="s">
        <v>313</v>
      </c>
      <c r="H97" s="210">
        <v>8</v>
      </c>
      <c r="I97" s="211"/>
      <c r="J97" s="212">
        <f>ROUND(I97*H97,2)</f>
        <v>0</v>
      </c>
      <c r="K97" s="208" t="s">
        <v>833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256</v>
      </c>
      <c r="AT97" s="217" t="s">
        <v>132</v>
      </c>
      <c r="AU97" s="217" t="s">
        <v>79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256</v>
      </c>
      <c r="BM97" s="217" t="s">
        <v>256</v>
      </c>
    </row>
    <row r="98" s="2" customFormat="1" ht="16.5" customHeight="1">
      <c r="A98" s="40"/>
      <c r="B98" s="41"/>
      <c r="C98" s="206" t="s">
        <v>201</v>
      </c>
      <c r="D98" s="206" t="s">
        <v>132</v>
      </c>
      <c r="E98" s="207" t="s">
        <v>852</v>
      </c>
      <c r="F98" s="208" t="s">
        <v>853</v>
      </c>
      <c r="G98" s="209" t="s">
        <v>313</v>
      </c>
      <c r="H98" s="210">
        <v>4</v>
      </c>
      <c r="I98" s="211"/>
      <c r="J98" s="212">
        <f>ROUND(I98*H98,2)</f>
        <v>0</v>
      </c>
      <c r="K98" s="208" t="s">
        <v>833</v>
      </c>
      <c r="L98" s="46"/>
      <c r="M98" s="213" t="s">
        <v>19</v>
      </c>
      <c r="N98" s="214" t="s">
        <v>42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256</v>
      </c>
      <c r="AT98" s="217" t="s">
        <v>132</v>
      </c>
      <c r="AU98" s="217" t="s">
        <v>79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256</v>
      </c>
      <c r="BM98" s="217" t="s">
        <v>269</v>
      </c>
    </row>
    <row r="99" s="2" customFormat="1" ht="16.5" customHeight="1">
      <c r="A99" s="40"/>
      <c r="B99" s="41"/>
      <c r="C99" s="206" t="s">
        <v>206</v>
      </c>
      <c r="D99" s="206" t="s">
        <v>132</v>
      </c>
      <c r="E99" s="207" t="s">
        <v>854</v>
      </c>
      <c r="F99" s="208" t="s">
        <v>855</v>
      </c>
      <c r="G99" s="209" t="s">
        <v>313</v>
      </c>
      <c r="H99" s="210">
        <v>10</v>
      </c>
      <c r="I99" s="211"/>
      <c r="J99" s="212">
        <f>ROUND(I99*H99,2)</f>
        <v>0</v>
      </c>
      <c r="K99" s="208" t="s">
        <v>833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256</v>
      </c>
      <c r="AT99" s="217" t="s">
        <v>132</v>
      </c>
      <c r="AU99" s="217" t="s">
        <v>79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256</v>
      </c>
      <c r="BM99" s="217" t="s">
        <v>284</v>
      </c>
    </row>
    <row r="100" s="2" customFormat="1" ht="16.5" customHeight="1">
      <c r="A100" s="40"/>
      <c r="B100" s="41"/>
      <c r="C100" s="206" t="s">
        <v>218</v>
      </c>
      <c r="D100" s="206" t="s">
        <v>132</v>
      </c>
      <c r="E100" s="207" t="s">
        <v>856</v>
      </c>
      <c r="F100" s="208" t="s">
        <v>857</v>
      </c>
      <c r="G100" s="209" t="s">
        <v>313</v>
      </c>
      <c r="H100" s="210">
        <v>18</v>
      </c>
      <c r="I100" s="211"/>
      <c r="J100" s="212">
        <f>ROUND(I100*H100,2)</f>
        <v>0</v>
      </c>
      <c r="K100" s="208" t="s">
        <v>833</v>
      </c>
      <c r="L100" s="46"/>
      <c r="M100" s="213" t="s">
        <v>19</v>
      </c>
      <c r="N100" s="214" t="s">
        <v>42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256</v>
      </c>
      <c r="AT100" s="217" t="s">
        <v>132</v>
      </c>
      <c r="AU100" s="217" t="s">
        <v>79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256</v>
      </c>
      <c r="BM100" s="217" t="s">
        <v>294</v>
      </c>
    </row>
    <row r="101" s="2" customFormat="1" ht="16.5" customHeight="1">
      <c r="A101" s="40"/>
      <c r="B101" s="41"/>
      <c r="C101" s="206" t="s">
        <v>226</v>
      </c>
      <c r="D101" s="206" t="s">
        <v>132</v>
      </c>
      <c r="E101" s="207" t="s">
        <v>858</v>
      </c>
      <c r="F101" s="208" t="s">
        <v>859</v>
      </c>
      <c r="G101" s="209" t="s">
        <v>313</v>
      </c>
      <c r="H101" s="210">
        <v>9</v>
      </c>
      <c r="I101" s="211"/>
      <c r="J101" s="212">
        <f>ROUND(I101*H101,2)</f>
        <v>0</v>
      </c>
      <c r="K101" s="208" t="s">
        <v>833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256</v>
      </c>
      <c r="AT101" s="217" t="s">
        <v>132</v>
      </c>
      <c r="AU101" s="217" t="s">
        <v>79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256</v>
      </c>
      <c r="BM101" s="217" t="s">
        <v>310</v>
      </c>
    </row>
    <row r="102" s="2" customFormat="1" ht="16.5" customHeight="1">
      <c r="A102" s="40"/>
      <c r="B102" s="41"/>
      <c r="C102" s="206" t="s">
        <v>233</v>
      </c>
      <c r="D102" s="206" t="s">
        <v>132</v>
      </c>
      <c r="E102" s="207" t="s">
        <v>860</v>
      </c>
      <c r="F102" s="208" t="s">
        <v>861</v>
      </c>
      <c r="G102" s="209" t="s">
        <v>313</v>
      </c>
      <c r="H102" s="210">
        <v>12</v>
      </c>
      <c r="I102" s="211"/>
      <c r="J102" s="212">
        <f>ROUND(I102*H102,2)</f>
        <v>0</v>
      </c>
      <c r="K102" s="208" t="s">
        <v>833</v>
      </c>
      <c r="L102" s="46"/>
      <c r="M102" s="213" t="s">
        <v>19</v>
      </c>
      <c r="N102" s="214" t="s">
        <v>42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256</v>
      </c>
      <c r="AT102" s="217" t="s">
        <v>132</v>
      </c>
      <c r="AU102" s="217" t="s">
        <v>79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256</v>
      </c>
      <c r="BM102" s="217" t="s">
        <v>324</v>
      </c>
    </row>
    <row r="103" s="2" customFormat="1" ht="16.5" customHeight="1">
      <c r="A103" s="40"/>
      <c r="B103" s="41"/>
      <c r="C103" s="206" t="s">
        <v>245</v>
      </c>
      <c r="D103" s="206" t="s">
        <v>132</v>
      </c>
      <c r="E103" s="207" t="s">
        <v>862</v>
      </c>
      <c r="F103" s="208" t="s">
        <v>863</v>
      </c>
      <c r="G103" s="209" t="s">
        <v>313</v>
      </c>
      <c r="H103" s="210">
        <v>8</v>
      </c>
      <c r="I103" s="211"/>
      <c r="J103" s="212">
        <f>ROUND(I103*H103,2)</f>
        <v>0</v>
      </c>
      <c r="K103" s="208" t="s">
        <v>833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256</v>
      </c>
      <c r="AT103" s="217" t="s">
        <v>132</v>
      </c>
      <c r="AU103" s="217" t="s">
        <v>79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256</v>
      </c>
      <c r="BM103" s="217" t="s">
        <v>341</v>
      </c>
    </row>
    <row r="104" s="2" customFormat="1" ht="16.5" customHeight="1">
      <c r="A104" s="40"/>
      <c r="B104" s="41"/>
      <c r="C104" s="206" t="s">
        <v>8</v>
      </c>
      <c r="D104" s="206" t="s">
        <v>132</v>
      </c>
      <c r="E104" s="207" t="s">
        <v>864</v>
      </c>
      <c r="F104" s="208" t="s">
        <v>865</v>
      </c>
      <c r="G104" s="209" t="s">
        <v>313</v>
      </c>
      <c r="H104" s="210">
        <v>53</v>
      </c>
      <c r="I104" s="211"/>
      <c r="J104" s="212">
        <f>ROUND(I104*H104,2)</f>
        <v>0</v>
      </c>
      <c r="K104" s="208" t="s">
        <v>833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256</v>
      </c>
      <c r="AT104" s="217" t="s">
        <v>132</v>
      </c>
      <c r="AU104" s="217" t="s">
        <v>79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256</v>
      </c>
      <c r="BM104" s="217" t="s">
        <v>354</v>
      </c>
    </row>
    <row r="105" s="2" customFormat="1" ht="16.5" customHeight="1">
      <c r="A105" s="40"/>
      <c r="B105" s="41"/>
      <c r="C105" s="206" t="s">
        <v>256</v>
      </c>
      <c r="D105" s="206" t="s">
        <v>132</v>
      </c>
      <c r="E105" s="207" t="s">
        <v>866</v>
      </c>
      <c r="F105" s="208" t="s">
        <v>867</v>
      </c>
      <c r="G105" s="209" t="s">
        <v>738</v>
      </c>
      <c r="H105" s="210">
        <v>2</v>
      </c>
      <c r="I105" s="211"/>
      <c r="J105" s="212">
        <f>ROUND(I105*H105,2)</f>
        <v>0</v>
      </c>
      <c r="K105" s="208" t="s">
        <v>833</v>
      </c>
      <c r="L105" s="46"/>
      <c r="M105" s="213" t="s">
        <v>19</v>
      </c>
      <c r="N105" s="214" t="s">
        <v>42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256</v>
      </c>
      <c r="AT105" s="217" t="s">
        <v>132</v>
      </c>
      <c r="AU105" s="217" t="s">
        <v>79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ROUND(I105*H105,2)</f>
        <v>0</v>
      </c>
      <c r="BL105" s="19" t="s">
        <v>256</v>
      </c>
      <c r="BM105" s="217" t="s">
        <v>322</v>
      </c>
    </row>
    <row r="106" s="2" customFormat="1" ht="16.5" customHeight="1">
      <c r="A106" s="40"/>
      <c r="B106" s="41"/>
      <c r="C106" s="206" t="s">
        <v>263</v>
      </c>
      <c r="D106" s="206" t="s">
        <v>132</v>
      </c>
      <c r="E106" s="207" t="s">
        <v>868</v>
      </c>
      <c r="F106" s="208" t="s">
        <v>869</v>
      </c>
      <c r="G106" s="209" t="s">
        <v>738</v>
      </c>
      <c r="H106" s="210">
        <v>1</v>
      </c>
      <c r="I106" s="211"/>
      <c r="J106" s="212">
        <f>ROUND(I106*H106,2)</f>
        <v>0</v>
      </c>
      <c r="K106" s="208" t="s">
        <v>833</v>
      </c>
      <c r="L106" s="46"/>
      <c r="M106" s="213" t="s">
        <v>19</v>
      </c>
      <c r="N106" s="214" t="s">
        <v>42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256</v>
      </c>
      <c r="AT106" s="217" t="s">
        <v>132</v>
      </c>
      <c r="AU106" s="217" t="s">
        <v>79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256</v>
      </c>
      <c r="BM106" s="217" t="s">
        <v>379</v>
      </c>
    </row>
    <row r="107" s="2" customFormat="1" ht="16.5" customHeight="1">
      <c r="A107" s="40"/>
      <c r="B107" s="41"/>
      <c r="C107" s="206" t="s">
        <v>269</v>
      </c>
      <c r="D107" s="206" t="s">
        <v>132</v>
      </c>
      <c r="E107" s="207" t="s">
        <v>870</v>
      </c>
      <c r="F107" s="208" t="s">
        <v>871</v>
      </c>
      <c r="G107" s="209" t="s">
        <v>738</v>
      </c>
      <c r="H107" s="210">
        <v>1</v>
      </c>
      <c r="I107" s="211"/>
      <c r="J107" s="212">
        <f>ROUND(I107*H107,2)</f>
        <v>0</v>
      </c>
      <c r="K107" s="208" t="s">
        <v>833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256</v>
      </c>
      <c r="AT107" s="217" t="s">
        <v>132</v>
      </c>
      <c r="AU107" s="217" t="s">
        <v>79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256</v>
      </c>
      <c r="BM107" s="217" t="s">
        <v>393</v>
      </c>
    </row>
    <row r="108" s="12" customFormat="1" ht="25.92" customHeight="1">
      <c r="A108" s="12"/>
      <c r="B108" s="190"/>
      <c r="C108" s="191"/>
      <c r="D108" s="192" t="s">
        <v>70</v>
      </c>
      <c r="E108" s="193" t="s">
        <v>872</v>
      </c>
      <c r="F108" s="193" t="s">
        <v>873</v>
      </c>
      <c r="G108" s="191"/>
      <c r="H108" s="191"/>
      <c r="I108" s="194"/>
      <c r="J108" s="195">
        <f>BK108</f>
        <v>0</v>
      </c>
      <c r="K108" s="191"/>
      <c r="L108" s="196"/>
      <c r="M108" s="197"/>
      <c r="N108" s="198"/>
      <c r="O108" s="198"/>
      <c r="P108" s="199">
        <f>SUM(P109:P120)</f>
        <v>0</v>
      </c>
      <c r="Q108" s="198"/>
      <c r="R108" s="199">
        <f>SUM(R109:R120)</f>
        <v>0</v>
      </c>
      <c r="S108" s="198"/>
      <c r="T108" s="20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81</v>
      </c>
      <c r="AT108" s="202" t="s">
        <v>70</v>
      </c>
      <c r="AU108" s="202" t="s">
        <v>71</v>
      </c>
      <c r="AY108" s="201" t="s">
        <v>129</v>
      </c>
      <c r="BK108" s="203">
        <f>SUM(BK109:BK120)</f>
        <v>0</v>
      </c>
    </row>
    <row r="109" s="2" customFormat="1" ht="16.5" customHeight="1">
      <c r="A109" s="40"/>
      <c r="B109" s="41"/>
      <c r="C109" s="206" t="s">
        <v>278</v>
      </c>
      <c r="D109" s="206" t="s">
        <v>132</v>
      </c>
      <c r="E109" s="207" t="s">
        <v>874</v>
      </c>
      <c r="F109" s="208" t="s">
        <v>875</v>
      </c>
      <c r="G109" s="209" t="s">
        <v>313</v>
      </c>
      <c r="H109" s="210">
        <v>25</v>
      </c>
      <c r="I109" s="211"/>
      <c r="J109" s="212">
        <f>ROUND(I109*H109,2)</f>
        <v>0</v>
      </c>
      <c r="K109" s="208" t="s">
        <v>833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256</v>
      </c>
      <c r="AT109" s="217" t="s">
        <v>132</v>
      </c>
      <c r="AU109" s="217" t="s">
        <v>79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256</v>
      </c>
      <c r="BM109" s="217" t="s">
        <v>402</v>
      </c>
    </row>
    <row r="110" s="2" customFormat="1" ht="16.5" customHeight="1">
      <c r="A110" s="40"/>
      <c r="B110" s="41"/>
      <c r="C110" s="206" t="s">
        <v>284</v>
      </c>
      <c r="D110" s="206" t="s">
        <v>132</v>
      </c>
      <c r="E110" s="207" t="s">
        <v>876</v>
      </c>
      <c r="F110" s="208" t="s">
        <v>877</v>
      </c>
      <c r="G110" s="209" t="s">
        <v>313</v>
      </c>
      <c r="H110" s="210">
        <v>35</v>
      </c>
      <c r="I110" s="211"/>
      <c r="J110" s="212">
        <f>ROUND(I110*H110,2)</f>
        <v>0</v>
      </c>
      <c r="K110" s="208" t="s">
        <v>833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256</v>
      </c>
      <c r="AT110" s="217" t="s">
        <v>132</v>
      </c>
      <c r="AU110" s="217" t="s">
        <v>79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256</v>
      </c>
      <c r="BM110" s="217" t="s">
        <v>410</v>
      </c>
    </row>
    <row r="111" s="2" customFormat="1" ht="16.5" customHeight="1">
      <c r="A111" s="40"/>
      <c r="B111" s="41"/>
      <c r="C111" s="206" t="s">
        <v>7</v>
      </c>
      <c r="D111" s="206" t="s">
        <v>132</v>
      </c>
      <c r="E111" s="207" t="s">
        <v>878</v>
      </c>
      <c r="F111" s="208" t="s">
        <v>879</v>
      </c>
      <c r="G111" s="209" t="s">
        <v>313</v>
      </c>
      <c r="H111" s="210">
        <v>19</v>
      </c>
      <c r="I111" s="211"/>
      <c r="J111" s="212">
        <f>ROUND(I111*H111,2)</f>
        <v>0</v>
      </c>
      <c r="K111" s="208" t="s">
        <v>833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256</v>
      </c>
      <c r="AT111" s="217" t="s">
        <v>132</v>
      </c>
      <c r="AU111" s="217" t="s">
        <v>79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256</v>
      </c>
      <c r="BM111" s="217" t="s">
        <v>419</v>
      </c>
    </row>
    <row r="112" s="2" customFormat="1" ht="16.5" customHeight="1">
      <c r="A112" s="40"/>
      <c r="B112" s="41"/>
      <c r="C112" s="206" t="s">
        <v>294</v>
      </c>
      <c r="D112" s="206" t="s">
        <v>132</v>
      </c>
      <c r="E112" s="207" t="s">
        <v>880</v>
      </c>
      <c r="F112" s="208" t="s">
        <v>881</v>
      </c>
      <c r="G112" s="209" t="s">
        <v>313</v>
      </c>
      <c r="H112" s="210">
        <v>14</v>
      </c>
      <c r="I112" s="211"/>
      <c r="J112" s="212">
        <f>ROUND(I112*H112,2)</f>
        <v>0</v>
      </c>
      <c r="K112" s="208" t="s">
        <v>833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256</v>
      </c>
      <c r="AT112" s="217" t="s">
        <v>132</v>
      </c>
      <c r="AU112" s="217" t="s">
        <v>79</v>
      </c>
      <c r="AY112" s="19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256</v>
      </c>
      <c r="BM112" s="217" t="s">
        <v>428</v>
      </c>
    </row>
    <row r="113" s="2" customFormat="1" ht="16.5" customHeight="1">
      <c r="A113" s="40"/>
      <c r="B113" s="41"/>
      <c r="C113" s="206" t="s">
        <v>301</v>
      </c>
      <c r="D113" s="206" t="s">
        <v>132</v>
      </c>
      <c r="E113" s="207" t="s">
        <v>882</v>
      </c>
      <c r="F113" s="208" t="s">
        <v>883</v>
      </c>
      <c r="G113" s="209" t="s">
        <v>313</v>
      </c>
      <c r="H113" s="210">
        <v>25</v>
      </c>
      <c r="I113" s="211"/>
      <c r="J113" s="212">
        <f>ROUND(I113*H113,2)</f>
        <v>0</v>
      </c>
      <c r="K113" s="208" t="s">
        <v>833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256</v>
      </c>
      <c r="AT113" s="217" t="s">
        <v>132</v>
      </c>
      <c r="AU113" s="217" t="s">
        <v>79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256</v>
      </c>
      <c r="BM113" s="217" t="s">
        <v>438</v>
      </c>
    </row>
    <row r="114" s="2" customFormat="1" ht="16.5" customHeight="1">
      <c r="A114" s="40"/>
      <c r="B114" s="41"/>
      <c r="C114" s="206" t="s">
        <v>310</v>
      </c>
      <c r="D114" s="206" t="s">
        <v>132</v>
      </c>
      <c r="E114" s="207" t="s">
        <v>884</v>
      </c>
      <c r="F114" s="208" t="s">
        <v>885</v>
      </c>
      <c r="G114" s="209" t="s">
        <v>313</v>
      </c>
      <c r="H114" s="210">
        <v>36</v>
      </c>
      <c r="I114" s="211"/>
      <c r="J114" s="212">
        <f>ROUND(I114*H114,2)</f>
        <v>0</v>
      </c>
      <c r="K114" s="208" t="s">
        <v>833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256</v>
      </c>
      <c r="AT114" s="217" t="s">
        <v>132</v>
      </c>
      <c r="AU114" s="217" t="s">
        <v>79</v>
      </c>
      <c r="AY114" s="19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256</v>
      </c>
      <c r="BM114" s="217" t="s">
        <v>447</v>
      </c>
    </row>
    <row r="115" s="2" customFormat="1" ht="16.5" customHeight="1">
      <c r="A115" s="40"/>
      <c r="B115" s="41"/>
      <c r="C115" s="206" t="s">
        <v>318</v>
      </c>
      <c r="D115" s="206" t="s">
        <v>132</v>
      </c>
      <c r="E115" s="207" t="s">
        <v>886</v>
      </c>
      <c r="F115" s="208" t="s">
        <v>887</v>
      </c>
      <c r="G115" s="209" t="s">
        <v>313</v>
      </c>
      <c r="H115" s="210">
        <v>16</v>
      </c>
      <c r="I115" s="211"/>
      <c r="J115" s="212">
        <f>ROUND(I115*H115,2)</f>
        <v>0</v>
      </c>
      <c r="K115" s="208" t="s">
        <v>833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256</v>
      </c>
      <c r="AT115" s="217" t="s">
        <v>132</v>
      </c>
      <c r="AU115" s="217" t="s">
        <v>79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256</v>
      </c>
      <c r="BM115" s="217" t="s">
        <v>461</v>
      </c>
    </row>
    <row r="116" s="2" customFormat="1" ht="16.5" customHeight="1">
      <c r="A116" s="40"/>
      <c r="B116" s="41"/>
      <c r="C116" s="206" t="s">
        <v>324</v>
      </c>
      <c r="D116" s="206" t="s">
        <v>132</v>
      </c>
      <c r="E116" s="207" t="s">
        <v>888</v>
      </c>
      <c r="F116" s="208" t="s">
        <v>889</v>
      </c>
      <c r="G116" s="209" t="s">
        <v>313</v>
      </c>
      <c r="H116" s="210">
        <v>14</v>
      </c>
      <c r="I116" s="211"/>
      <c r="J116" s="212">
        <f>ROUND(I116*H116,2)</f>
        <v>0</v>
      </c>
      <c r="K116" s="208" t="s">
        <v>833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256</v>
      </c>
      <c r="AT116" s="217" t="s">
        <v>132</v>
      </c>
      <c r="AU116" s="217" t="s">
        <v>79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256</v>
      </c>
      <c r="BM116" s="217" t="s">
        <v>471</v>
      </c>
    </row>
    <row r="117" s="2" customFormat="1" ht="16.5" customHeight="1">
      <c r="A117" s="40"/>
      <c r="B117" s="41"/>
      <c r="C117" s="206" t="s">
        <v>334</v>
      </c>
      <c r="D117" s="206" t="s">
        <v>132</v>
      </c>
      <c r="E117" s="207" t="s">
        <v>890</v>
      </c>
      <c r="F117" s="208" t="s">
        <v>891</v>
      </c>
      <c r="G117" s="209" t="s">
        <v>313</v>
      </c>
      <c r="H117" s="210">
        <v>93</v>
      </c>
      <c r="I117" s="211"/>
      <c r="J117" s="212">
        <f>ROUND(I117*H117,2)</f>
        <v>0</v>
      </c>
      <c r="K117" s="208" t="s">
        <v>833</v>
      </c>
      <c r="L117" s="46"/>
      <c r="M117" s="213" t="s">
        <v>19</v>
      </c>
      <c r="N117" s="214" t="s">
        <v>42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256</v>
      </c>
      <c r="AT117" s="217" t="s">
        <v>132</v>
      </c>
      <c r="AU117" s="217" t="s">
        <v>79</v>
      </c>
      <c r="AY117" s="19" t="s">
        <v>129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256</v>
      </c>
      <c r="BM117" s="217" t="s">
        <v>481</v>
      </c>
    </row>
    <row r="118" s="2" customFormat="1" ht="16.5" customHeight="1">
      <c r="A118" s="40"/>
      <c r="B118" s="41"/>
      <c r="C118" s="206" t="s">
        <v>341</v>
      </c>
      <c r="D118" s="206" t="s">
        <v>132</v>
      </c>
      <c r="E118" s="207" t="s">
        <v>892</v>
      </c>
      <c r="F118" s="208" t="s">
        <v>893</v>
      </c>
      <c r="G118" s="209" t="s">
        <v>313</v>
      </c>
      <c r="H118" s="210">
        <v>93</v>
      </c>
      <c r="I118" s="211"/>
      <c r="J118" s="212">
        <f>ROUND(I118*H118,2)</f>
        <v>0</v>
      </c>
      <c r="K118" s="208" t="s">
        <v>833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256</v>
      </c>
      <c r="AT118" s="217" t="s">
        <v>132</v>
      </c>
      <c r="AU118" s="217" t="s">
        <v>79</v>
      </c>
      <c r="AY118" s="19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256</v>
      </c>
      <c r="BM118" s="217" t="s">
        <v>493</v>
      </c>
    </row>
    <row r="119" s="2" customFormat="1" ht="16.5" customHeight="1">
      <c r="A119" s="40"/>
      <c r="B119" s="41"/>
      <c r="C119" s="206" t="s">
        <v>348</v>
      </c>
      <c r="D119" s="206" t="s">
        <v>132</v>
      </c>
      <c r="E119" s="207" t="s">
        <v>894</v>
      </c>
      <c r="F119" s="208" t="s">
        <v>895</v>
      </c>
      <c r="G119" s="209" t="s">
        <v>635</v>
      </c>
      <c r="H119" s="210">
        <v>1</v>
      </c>
      <c r="I119" s="211"/>
      <c r="J119" s="212">
        <f>ROUND(I119*H119,2)</f>
        <v>0</v>
      </c>
      <c r="K119" s="208" t="s">
        <v>833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256</v>
      </c>
      <c r="AT119" s="217" t="s">
        <v>132</v>
      </c>
      <c r="AU119" s="217" t="s">
        <v>79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256</v>
      </c>
      <c r="BM119" s="217" t="s">
        <v>503</v>
      </c>
    </row>
    <row r="120" s="2" customFormat="1" ht="16.5" customHeight="1">
      <c r="A120" s="40"/>
      <c r="B120" s="41"/>
      <c r="C120" s="206" t="s">
        <v>354</v>
      </c>
      <c r="D120" s="206" t="s">
        <v>132</v>
      </c>
      <c r="E120" s="207" t="s">
        <v>896</v>
      </c>
      <c r="F120" s="208" t="s">
        <v>897</v>
      </c>
      <c r="G120" s="209" t="s">
        <v>635</v>
      </c>
      <c r="H120" s="210">
        <v>2</v>
      </c>
      <c r="I120" s="211"/>
      <c r="J120" s="212">
        <f>ROUND(I120*H120,2)</f>
        <v>0</v>
      </c>
      <c r="K120" s="208" t="s">
        <v>833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256</v>
      </c>
      <c r="AT120" s="217" t="s">
        <v>132</v>
      </c>
      <c r="AU120" s="217" t="s">
        <v>79</v>
      </c>
      <c r="AY120" s="19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256</v>
      </c>
      <c r="BM120" s="217" t="s">
        <v>517</v>
      </c>
    </row>
    <row r="121" s="12" customFormat="1" ht="25.92" customHeight="1">
      <c r="A121" s="12"/>
      <c r="B121" s="190"/>
      <c r="C121" s="191"/>
      <c r="D121" s="192" t="s">
        <v>70</v>
      </c>
      <c r="E121" s="193" t="s">
        <v>898</v>
      </c>
      <c r="F121" s="193" t="s">
        <v>899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SUM(P122:P142)</f>
        <v>0</v>
      </c>
      <c r="Q121" s="198"/>
      <c r="R121" s="199">
        <f>SUM(R122:R142)</f>
        <v>0</v>
      </c>
      <c r="S121" s="198"/>
      <c r="T121" s="200">
        <f>SUM(T122:T142)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81</v>
      </c>
      <c r="AT121" s="202" t="s">
        <v>70</v>
      </c>
      <c r="AU121" s="202" t="s">
        <v>71</v>
      </c>
      <c r="AY121" s="201" t="s">
        <v>129</v>
      </c>
      <c r="BK121" s="203">
        <f>SUM(BK122:BK142)</f>
        <v>0</v>
      </c>
    </row>
    <row r="122" s="2" customFormat="1" ht="16.5" customHeight="1">
      <c r="A122" s="40"/>
      <c r="B122" s="41"/>
      <c r="C122" s="206" t="s">
        <v>359</v>
      </c>
      <c r="D122" s="206" t="s">
        <v>132</v>
      </c>
      <c r="E122" s="207" t="s">
        <v>900</v>
      </c>
      <c r="F122" s="208" t="s">
        <v>901</v>
      </c>
      <c r="G122" s="209" t="s">
        <v>635</v>
      </c>
      <c r="H122" s="210">
        <v>12</v>
      </c>
      <c r="I122" s="211"/>
      <c r="J122" s="212">
        <f>ROUND(I122*H122,2)</f>
        <v>0</v>
      </c>
      <c r="K122" s="208" t="s">
        <v>833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256</v>
      </c>
      <c r="AT122" s="217" t="s">
        <v>132</v>
      </c>
      <c r="AU122" s="217" t="s">
        <v>79</v>
      </c>
      <c r="AY122" s="19" t="s">
        <v>129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256</v>
      </c>
      <c r="BM122" s="217" t="s">
        <v>531</v>
      </c>
    </row>
    <row r="123" s="2" customFormat="1" ht="16.5" customHeight="1">
      <c r="A123" s="40"/>
      <c r="B123" s="41"/>
      <c r="C123" s="206" t="s">
        <v>322</v>
      </c>
      <c r="D123" s="206" t="s">
        <v>132</v>
      </c>
      <c r="E123" s="207" t="s">
        <v>902</v>
      </c>
      <c r="F123" s="208" t="s">
        <v>903</v>
      </c>
      <c r="G123" s="209" t="s">
        <v>635</v>
      </c>
      <c r="H123" s="210">
        <v>14</v>
      </c>
      <c r="I123" s="211"/>
      <c r="J123" s="212">
        <f>ROUND(I123*H123,2)</f>
        <v>0</v>
      </c>
      <c r="K123" s="208" t="s">
        <v>833</v>
      </c>
      <c r="L123" s="46"/>
      <c r="M123" s="213" t="s">
        <v>19</v>
      </c>
      <c r="N123" s="214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256</v>
      </c>
      <c r="AT123" s="217" t="s">
        <v>132</v>
      </c>
      <c r="AU123" s="217" t="s">
        <v>79</v>
      </c>
      <c r="AY123" s="19" t="s">
        <v>129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256</v>
      </c>
      <c r="BM123" s="217" t="s">
        <v>545</v>
      </c>
    </row>
    <row r="124" s="2" customFormat="1" ht="16.5" customHeight="1">
      <c r="A124" s="40"/>
      <c r="B124" s="41"/>
      <c r="C124" s="206" t="s">
        <v>373</v>
      </c>
      <c r="D124" s="206" t="s">
        <v>132</v>
      </c>
      <c r="E124" s="207" t="s">
        <v>904</v>
      </c>
      <c r="F124" s="208" t="s">
        <v>905</v>
      </c>
      <c r="G124" s="209" t="s">
        <v>635</v>
      </c>
      <c r="H124" s="210">
        <v>2</v>
      </c>
      <c r="I124" s="211"/>
      <c r="J124" s="212">
        <f>ROUND(I124*H124,2)</f>
        <v>0</v>
      </c>
      <c r="K124" s="208" t="s">
        <v>833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256</v>
      </c>
      <c r="AT124" s="217" t="s">
        <v>132</v>
      </c>
      <c r="AU124" s="217" t="s">
        <v>79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256</v>
      </c>
      <c r="BM124" s="217" t="s">
        <v>563</v>
      </c>
    </row>
    <row r="125" s="2" customFormat="1" ht="16.5" customHeight="1">
      <c r="A125" s="40"/>
      <c r="B125" s="41"/>
      <c r="C125" s="206" t="s">
        <v>379</v>
      </c>
      <c r="D125" s="206" t="s">
        <v>132</v>
      </c>
      <c r="E125" s="207" t="s">
        <v>906</v>
      </c>
      <c r="F125" s="208" t="s">
        <v>907</v>
      </c>
      <c r="G125" s="209" t="s">
        <v>635</v>
      </c>
      <c r="H125" s="210">
        <v>2</v>
      </c>
      <c r="I125" s="211"/>
      <c r="J125" s="212">
        <f>ROUND(I125*H125,2)</f>
        <v>0</v>
      </c>
      <c r="K125" s="208" t="s">
        <v>833</v>
      </c>
      <c r="L125" s="46"/>
      <c r="M125" s="213" t="s">
        <v>19</v>
      </c>
      <c r="N125" s="214" t="s">
        <v>42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256</v>
      </c>
      <c r="AT125" s="217" t="s">
        <v>132</v>
      </c>
      <c r="AU125" s="217" t="s">
        <v>79</v>
      </c>
      <c r="AY125" s="19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256</v>
      </c>
      <c r="BM125" s="217" t="s">
        <v>575</v>
      </c>
    </row>
    <row r="126" s="2" customFormat="1" ht="16.5" customHeight="1">
      <c r="A126" s="40"/>
      <c r="B126" s="41"/>
      <c r="C126" s="206" t="s">
        <v>385</v>
      </c>
      <c r="D126" s="206" t="s">
        <v>132</v>
      </c>
      <c r="E126" s="207" t="s">
        <v>908</v>
      </c>
      <c r="F126" s="208" t="s">
        <v>909</v>
      </c>
      <c r="G126" s="209" t="s">
        <v>635</v>
      </c>
      <c r="H126" s="210">
        <v>2</v>
      </c>
      <c r="I126" s="211"/>
      <c r="J126" s="212">
        <f>ROUND(I126*H126,2)</f>
        <v>0</v>
      </c>
      <c r="K126" s="208" t="s">
        <v>833</v>
      </c>
      <c r="L126" s="46"/>
      <c r="M126" s="213" t="s">
        <v>19</v>
      </c>
      <c r="N126" s="214" t="s">
        <v>42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256</v>
      </c>
      <c r="AT126" s="217" t="s">
        <v>132</v>
      </c>
      <c r="AU126" s="217" t="s">
        <v>79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79</v>
      </c>
      <c r="BK126" s="218">
        <f>ROUND(I126*H126,2)</f>
        <v>0</v>
      </c>
      <c r="BL126" s="19" t="s">
        <v>256</v>
      </c>
      <c r="BM126" s="217" t="s">
        <v>585</v>
      </c>
    </row>
    <row r="127" s="2" customFormat="1" ht="16.5" customHeight="1">
      <c r="A127" s="40"/>
      <c r="B127" s="41"/>
      <c r="C127" s="206" t="s">
        <v>393</v>
      </c>
      <c r="D127" s="206" t="s">
        <v>132</v>
      </c>
      <c r="E127" s="207" t="s">
        <v>910</v>
      </c>
      <c r="F127" s="208" t="s">
        <v>911</v>
      </c>
      <c r="G127" s="209" t="s">
        <v>388</v>
      </c>
      <c r="H127" s="210">
        <v>14</v>
      </c>
      <c r="I127" s="211"/>
      <c r="J127" s="212">
        <f>ROUND(I127*H127,2)</f>
        <v>0</v>
      </c>
      <c r="K127" s="208" t="s">
        <v>833</v>
      </c>
      <c r="L127" s="46"/>
      <c r="M127" s="213" t="s">
        <v>19</v>
      </c>
      <c r="N127" s="214" t="s">
        <v>42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256</v>
      </c>
      <c r="AT127" s="217" t="s">
        <v>132</v>
      </c>
      <c r="AU127" s="217" t="s">
        <v>79</v>
      </c>
      <c r="AY127" s="19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79</v>
      </c>
      <c r="BK127" s="218">
        <f>ROUND(I127*H127,2)</f>
        <v>0</v>
      </c>
      <c r="BL127" s="19" t="s">
        <v>256</v>
      </c>
      <c r="BM127" s="217" t="s">
        <v>597</v>
      </c>
    </row>
    <row r="128" s="2" customFormat="1" ht="16.5" customHeight="1">
      <c r="A128" s="40"/>
      <c r="B128" s="41"/>
      <c r="C128" s="206" t="s">
        <v>397</v>
      </c>
      <c r="D128" s="206" t="s">
        <v>132</v>
      </c>
      <c r="E128" s="207" t="s">
        <v>912</v>
      </c>
      <c r="F128" s="208" t="s">
        <v>913</v>
      </c>
      <c r="G128" s="209" t="s">
        <v>388</v>
      </c>
      <c r="H128" s="210">
        <v>2</v>
      </c>
      <c r="I128" s="211"/>
      <c r="J128" s="212">
        <f>ROUND(I128*H128,2)</f>
        <v>0</v>
      </c>
      <c r="K128" s="208" t="s">
        <v>833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256</v>
      </c>
      <c r="AT128" s="217" t="s">
        <v>132</v>
      </c>
      <c r="AU128" s="217" t="s">
        <v>79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256</v>
      </c>
      <c r="BM128" s="217" t="s">
        <v>612</v>
      </c>
    </row>
    <row r="129" s="2" customFormat="1" ht="16.5" customHeight="1">
      <c r="A129" s="40"/>
      <c r="B129" s="41"/>
      <c r="C129" s="206" t="s">
        <v>402</v>
      </c>
      <c r="D129" s="206" t="s">
        <v>132</v>
      </c>
      <c r="E129" s="207" t="s">
        <v>914</v>
      </c>
      <c r="F129" s="208" t="s">
        <v>915</v>
      </c>
      <c r="G129" s="209" t="s">
        <v>388</v>
      </c>
      <c r="H129" s="210">
        <v>14</v>
      </c>
      <c r="I129" s="211"/>
      <c r="J129" s="212">
        <f>ROUND(I129*H129,2)</f>
        <v>0</v>
      </c>
      <c r="K129" s="208" t="s">
        <v>833</v>
      </c>
      <c r="L129" s="46"/>
      <c r="M129" s="213" t="s">
        <v>19</v>
      </c>
      <c r="N129" s="214" t="s">
        <v>42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256</v>
      </c>
      <c r="AT129" s="217" t="s">
        <v>132</v>
      </c>
      <c r="AU129" s="217" t="s">
        <v>79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79</v>
      </c>
      <c r="BK129" s="218">
        <f>ROUND(I129*H129,2)</f>
        <v>0</v>
      </c>
      <c r="BL129" s="19" t="s">
        <v>256</v>
      </c>
      <c r="BM129" s="217" t="s">
        <v>623</v>
      </c>
    </row>
    <row r="130" s="2" customFormat="1" ht="16.5" customHeight="1">
      <c r="A130" s="40"/>
      <c r="B130" s="41"/>
      <c r="C130" s="206" t="s">
        <v>406</v>
      </c>
      <c r="D130" s="206" t="s">
        <v>132</v>
      </c>
      <c r="E130" s="207" t="s">
        <v>916</v>
      </c>
      <c r="F130" s="208" t="s">
        <v>917</v>
      </c>
      <c r="G130" s="209" t="s">
        <v>388</v>
      </c>
      <c r="H130" s="210">
        <v>12</v>
      </c>
      <c r="I130" s="211"/>
      <c r="J130" s="212">
        <f>ROUND(I130*H130,2)</f>
        <v>0</v>
      </c>
      <c r="K130" s="208" t="s">
        <v>833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256</v>
      </c>
      <c r="AT130" s="217" t="s">
        <v>132</v>
      </c>
      <c r="AU130" s="217" t="s">
        <v>79</v>
      </c>
      <c r="AY130" s="19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256</v>
      </c>
      <c r="BM130" s="217" t="s">
        <v>640</v>
      </c>
    </row>
    <row r="131" s="2" customFormat="1" ht="16.5" customHeight="1">
      <c r="A131" s="40"/>
      <c r="B131" s="41"/>
      <c r="C131" s="206" t="s">
        <v>410</v>
      </c>
      <c r="D131" s="206" t="s">
        <v>132</v>
      </c>
      <c r="E131" s="207" t="s">
        <v>918</v>
      </c>
      <c r="F131" s="208" t="s">
        <v>919</v>
      </c>
      <c r="G131" s="209" t="s">
        <v>388</v>
      </c>
      <c r="H131" s="210">
        <v>16</v>
      </c>
      <c r="I131" s="211"/>
      <c r="J131" s="212">
        <f>ROUND(I131*H131,2)</f>
        <v>0</v>
      </c>
      <c r="K131" s="208" t="s">
        <v>833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256</v>
      </c>
      <c r="AT131" s="217" t="s">
        <v>132</v>
      </c>
      <c r="AU131" s="217" t="s">
        <v>79</v>
      </c>
      <c r="AY131" s="19" t="s">
        <v>129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256</v>
      </c>
      <c r="BM131" s="217" t="s">
        <v>920</v>
      </c>
    </row>
    <row r="132" s="2" customFormat="1" ht="16.5" customHeight="1">
      <c r="A132" s="40"/>
      <c r="B132" s="41"/>
      <c r="C132" s="206" t="s">
        <v>415</v>
      </c>
      <c r="D132" s="206" t="s">
        <v>132</v>
      </c>
      <c r="E132" s="207" t="s">
        <v>921</v>
      </c>
      <c r="F132" s="208" t="s">
        <v>922</v>
      </c>
      <c r="G132" s="209" t="s">
        <v>281</v>
      </c>
      <c r="H132" s="210">
        <v>3</v>
      </c>
      <c r="I132" s="211"/>
      <c r="J132" s="212">
        <f>ROUND(I132*H132,2)</f>
        <v>0</v>
      </c>
      <c r="K132" s="208" t="s">
        <v>833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256</v>
      </c>
      <c r="AT132" s="217" t="s">
        <v>132</v>
      </c>
      <c r="AU132" s="217" t="s">
        <v>79</v>
      </c>
      <c r="AY132" s="19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256</v>
      </c>
      <c r="BM132" s="217" t="s">
        <v>923</v>
      </c>
    </row>
    <row r="133" s="2" customFormat="1" ht="16.5" customHeight="1">
      <c r="A133" s="40"/>
      <c r="B133" s="41"/>
      <c r="C133" s="206" t="s">
        <v>419</v>
      </c>
      <c r="D133" s="206" t="s">
        <v>132</v>
      </c>
      <c r="E133" s="207" t="s">
        <v>924</v>
      </c>
      <c r="F133" s="208" t="s">
        <v>925</v>
      </c>
      <c r="G133" s="209" t="s">
        <v>738</v>
      </c>
      <c r="H133" s="210">
        <v>12</v>
      </c>
      <c r="I133" s="211"/>
      <c r="J133" s="212">
        <f>ROUND(I133*H133,2)</f>
        <v>0</v>
      </c>
      <c r="K133" s="208" t="s">
        <v>833</v>
      </c>
      <c r="L133" s="46"/>
      <c r="M133" s="213" t="s">
        <v>19</v>
      </c>
      <c r="N133" s="214" t="s">
        <v>42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256</v>
      </c>
      <c r="AT133" s="217" t="s">
        <v>132</v>
      </c>
      <c r="AU133" s="217" t="s">
        <v>79</v>
      </c>
      <c r="AY133" s="19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79</v>
      </c>
      <c r="BK133" s="218">
        <f>ROUND(I133*H133,2)</f>
        <v>0</v>
      </c>
      <c r="BL133" s="19" t="s">
        <v>256</v>
      </c>
      <c r="BM133" s="217" t="s">
        <v>926</v>
      </c>
    </row>
    <row r="134" s="2" customFormat="1" ht="16.5" customHeight="1">
      <c r="A134" s="40"/>
      <c r="B134" s="41"/>
      <c r="C134" s="206" t="s">
        <v>423</v>
      </c>
      <c r="D134" s="206" t="s">
        <v>132</v>
      </c>
      <c r="E134" s="207" t="s">
        <v>927</v>
      </c>
      <c r="F134" s="208" t="s">
        <v>928</v>
      </c>
      <c r="G134" s="209" t="s">
        <v>738</v>
      </c>
      <c r="H134" s="210">
        <v>12</v>
      </c>
      <c r="I134" s="211"/>
      <c r="J134" s="212">
        <f>ROUND(I134*H134,2)</f>
        <v>0</v>
      </c>
      <c r="K134" s="208" t="s">
        <v>833</v>
      </c>
      <c r="L134" s="46"/>
      <c r="M134" s="213" t="s">
        <v>19</v>
      </c>
      <c r="N134" s="214" t="s">
        <v>42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256</v>
      </c>
      <c r="AT134" s="217" t="s">
        <v>132</v>
      </c>
      <c r="AU134" s="217" t="s">
        <v>79</v>
      </c>
      <c r="AY134" s="19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79</v>
      </c>
      <c r="BK134" s="218">
        <f>ROUND(I134*H134,2)</f>
        <v>0</v>
      </c>
      <c r="BL134" s="19" t="s">
        <v>256</v>
      </c>
      <c r="BM134" s="217" t="s">
        <v>929</v>
      </c>
    </row>
    <row r="135" s="2" customFormat="1" ht="16.5" customHeight="1">
      <c r="A135" s="40"/>
      <c r="B135" s="41"/>
      <c r="C135" s="206" t="s">
        <v>428</v>
      </c>
      <c r="D135" s="206" t="s">
        <v>132</v>
      </c>
      <c r="E135" s="207" t="s">
        <v>930</v>
      </c>
      <c r="F135" s="208" t="s">
        <v>931</v>
      </c>
      <c r="G135" s="209" t="s">
        <v>738</v>
      </c>
      <c r="H135" s="210">
        <v>2</v>
      </c>
      <c r="I135" s="211"/>
      <c r="J135" s="212">
        <f>ROUND(I135*H135,2)</f>
        <v>0</v>
      </c>
      <c r="K135" s="208" t="s">
        <v>833</v>
      </c>
      <c r="L135" s="46"/>
      <c r="M135" s="213" t="s">
        <v>19</v>
      </c>
      <c r="N135" s="214" t="s">
        <v>42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256</v>
      </c>
      <c r="AT135" s="217" t="s">
        <v>132</v>
      </c>
      <c r="AU135" s="217" t="s">
        <v>79</v>
      </c>
      <c r="AY135" s="19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256</v>
      </c>
      <c r="BM135" s="217" t="s">
        <v>932</v>
      </c>
    </row>
    <row r="136" s="2" customFormat="1" ht="16.5" customHeight="1">
      <c r="A136" s="40"/>
      <c r="B136" s="41"/>
      <c r="C136" s="206" t="s">
        <v>432</v>
      </c>
      <c r="D136" s="206" t="s">
        <v>132</v>
      </c>
      <c r="E136" s="207" t="s">
        <v>933</v>
      </c>
      <c r="F136" s="208" t="s">
        <v>934</v>
      </c>
      <c r="G136" s="209" t="s">
        <v>738</v>
      </c>
      <c r="H136" s="210">
        <v>26</v>
      </c>
      <c r="I136" s="211"/>
      <c r="J136" s="212">
        <f>ROUND(I136*H136,2)</f>
        <v>0</v>
      </c>
      <c r="K136" s="208" t="s">
        <v>833</v>
      </c>
      <c r="L136" s="46"/>
      <c r="M136" s="213" t="s">
        <v>19</v>
      </c>
      <c r="N136" s="214" t="s">
        <v>42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256</v>
      </c>
      <c r="AT136" s="217" t="s">
        <v>132</v>
      </c>
      <c r="AU136" s="217" t="s">
        <v>79</v>
      </c>
      <c r="AY136" s="19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256</v>
      </c>
      <c r="BM136" s="217" t="s">
        <v>935</v>
      </c>
    </row>
    <row r="137" s="2" customFormat="1" ht="16.5" customHeight="1">
      <c r="A137" s="40"/>
      <c r="B137" s="41"/>
      <c r="C137" s="206" t="s">
        <v>438</v>
      </c>
      <c r="D137" s="206" t="s">
        <v>132</v>
      </c>
      <c r="E137" s="207" t="s">
        <v>936</v>
      </c>
      <c r="F137" s="208" t="s">
        <v>937</v>
      </c>
      <c r="G137" s="209" t="s">
        <v>738</v>
      </c>
      <c r="H137" s="210">
        <v>12</v>
      </c>
      <c r="I137" s="211"/>
      <c r="J137" s="212">
        <f>ROUND(I137*H137,2)</f>
        <v>0</v>
      </c>
      <c r="K137" s="208" t="s">
        <v>833</v>
      </c>
      <c r="L137" s="46"/>
      <c r="M137" s="213" t="s">
        <v>19</v>
      </c>
      <c r="N137" s="214" t="s">
        <v>42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256</v>
      </c>
      <c r="AT137" s="217" t="s">
        <v>132</v>
      </c>
      <c r="AU137" s="217" t="s">
        <v>79</v>
      </c>
      <c r="AY137" s="19" t="s">
        <v>129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256</v>
      </c>
      <c r="BM137" s="217" t="s">
        <v>938</v>
      </c>
    </row>
    <row r="138" s="2" customFormat="1" ht="16.5" customHeight="1">
      <c r="A138" s="40"/>
      <c r="B138" s="41"/>
      <c r="C138" s="206" t="s">
        <v>442</v>
      </c>
      <c r="D138" s="206" t="s">
        <v>132</v>
      </c>
      <c r="E138" s="207" t="s">
        <v>939</v>
      </c>
      <c r="F138" s="208" t="s">
        <v>940</v>
      </c>
      <c r="G138" s="209" t="s">
        <v>738</v>
      </c>
      <c r="H138" s="210">
        <v>16</v>
      </c>
      <c r="I138" s="211"/>
      <c r="J138" s="212">
        <f>ROUND(I138*H138,2)</f>
        <v>0</v>
      </c>
      <c r="K138" s="208" t="s">
        <v>833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256</v>
      </c>
      <c r="AT138" s="217" t="s">
        <v>132</v>
      </c>
      <c r="AU138" s="217" t="s">
        <v>79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256</v>
      </c>
      <c r="BM138" s="217" t="s">
        <v>941</v>
      </c>
    </row>
    <row r="139" s="2" customFormat="1" ht="16.5" customHeight="1">
      <c r="A139" s="40"/>
      <c r="B139" s="41"/>
      <c r="C139" s="206" t="s">
        <v>447</v>
      </c>
      <c r="D139" s="206" t="s">
        <v>132</v>
      </c>
      <c r="E139" s="207" t="s">
        <v>942</v>
      </c>
      <c r="F139" s="208" t="s">
        <v>943</v>
      </c>
      <c r="G139" s="209" t="s">
        <v>738</v>
      </c>
      <c r="H139" s="210">
        <v>12</v>
      </c>
      <c r="I139" s="211"/>
      <c r="J139" s="212">
        <f>ROUND(I139*H139,2)</f>
        <v>0</v>
      </c>
      <c r="K139" s="208" t="s">
        <v>833</v>
      </c>
      <c r="L139" s="46"/>
      <c r="M139" s="213" t="s">
        <v>19</v>
      </c>
      <c r="N139" s="214" t="s">
        <v>42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256</v>
      </c>
      <c r="AT139" s="217" t="s">
        <v>132</v>
      </c>
      <c r="AU139" s="217" t="s">
        <v>79</v>
      </c>
      <c r="AY139" s="19" t="s">
        <v>129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79</v>
      </c>
      <c r="BK139" s="218">
        <f>ROUND(I139*H139,2)</f>
        <v>0</v>
      </c>
      <c r="BL139" s="19" t="s">
        <v>256</v>
      </c>
      <c r="BM139" s="217" t="s">
        <v>840</v>
      </c>
    </row>
    <row r="140" s="2" customFormat="1" ht="16.5" customHeight="1">
      <c r="A140" s="40"/>
      <c r="B140" s="41"/>
      <c r="C140" s="206" t="s">
        <v>454</v>
      </c>
      <c r="D140" s="206" t="s">
        <v>132</v>
      </c>
      <c r="E140" s="207" t="s">
        <v>944</v>
      </c>
      <c r="F140" s="208" t="s">
        <v>945</v>
      </c>
      <c r="G140" s="209" t="s">
        <v>738</v>
      </c>
      <c r="H140" s="210">
        <v>12</v>
      </c>
      <c r="I140" s="211"/>
      <c r="J140" s="212">
        <f>ROUND(I140*H140,2)</f>
        <v>0</v>
      </c>
      <c r="K140" s="208" t="s">
        <v>833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256</v>
      </c>
      <c r="AT140" s="217" t="s">
        <v>132</v>
      </c>
      <c r="AU140" s="217" t="s">
        <v>79</v>
      </c>
      <c r="AY140" s="19" t="s">
        <v>129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256</v>
      </c>
      <c r="BM140" s="217" t="s">
        <v>946</v>
      </c>
    </row>
    <row r="141" s="2" customFormat="1" ht="16.5" customHeight="1">
      <c r="A141" s="40"/>
      <c r="B141" s="41"/>
      <c r="C141" s="206" t="s">
        <v>461</v>
      </c>
      <c r="D141" s="206" t="s">
        <v>132</v>
      </c>
      <c r="E141" s="207" t="s">
        <v>947</v>
      </c>
      <c r="F141" s="208" t="s">
        <v>948</v>
      </c>
      <c r="G141" s="209" t="s">
        <v>738</v>
      </c>
      <c r="H141" s="210">
        <v>12</v>
      </c>
      <c r="I141" s="211"/>
      <c r="J141" s="212">
        <f>ROUND(I141*H141,2)</f>
        <v>0</v>
      </c>
      <c r="K141" s="208" t="s">
        <v>833</v>
      </c>
      <c r="L141" s="46"/>
      <c r="M141" s="213" t="s">
        <v>19</v>
      </c>
      <c r="N141" s="214" t="s">
        <v>42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256</v>
      </c>
      <c r="AT141" s="217" t="s">
        <v>132</v>
      </c>
      <c r="AU141" s="217" t="s">
        <v>79</v>
      </c>
      <c r="AY141" s="19" t="s">
        <v>129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79</v>
      </c>
      <c r="BK141" s="218">
        <f>ROUND(I141*H141,2)</f>
        <v>0</v>
      </c>
      <c r="BL141" s="19" t="s">
        <v>256</v>
      </c>
      <c r="BM141" s="217" t="s">
        <v>949</v>
      </c>
    </row>
    <row r="142" s="2" customFormat="1" ht="16.5" customHeight="1">
      <c r="A142" s="40"/>
      <c r="B142" s="41"/>
      <c r="C142" s="206" t="s">
        <v>466</v>
      </c>
      <c r="D142" s="206" t="s">
        <v>132</v>
      </c>
      <c r="E142" s="207" t="s">
        <v>950</v>
      </c>
      <c r="F142" s="208" t="s">
        <v>951</v>
      </c>
      <c r="G142" s="209" t="s">
        <v>738</v>
      </c>
      <c r="H142" s="210">
        <v>12</v>
      </c>
      <c r="I142" s="211"/>
      <c r="J142" s="212">
        <f>ROUND(I142*H142,2)</f>
        <v>0</v>
      </c>
      <c r="K142" s="208" t="s">
        <v>833</v>
      </c>
      <c r="L142" s="46"/>
      <c r="M142" s="213" t="s">
        <v>19</v>
      </c>
      <c r="N142" s="214" t="s">
        <v>42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256</v>
      </c>
      <c r="AT142" s="217" t="s">
        <v>132</v>
      </c>
      <c r="AU142" s="217" t="s">
        <v>79</v>
      </c>
      <c r="AY142" s="19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79</v>
      </c>
      <c r="BK142" s="218">
        <f>ROUND(I142*H142,2)</f>
        <v>0</v>
      </c>
      <c r="BL142" s="19" t="s">
        <v>256</v>
      </c>
      <c r="BM142" s="217" t="s">
        <v>952</v>
      </c>
    </row>
    <row r="143" s="12" customFormat="1" ht="25.92" customHeight="1">
      <c r="A143" s="12"/>
      <c r="B143" s="190"/>
      <c r="C143" s="191"/>
      <c r="D143" s="192" t="s">
        <v>70</v>
      </c>
      <c r="E143" s="193" t="s">
        <v>953</v>
      </c>
      <c r="F143" s="193" t="s">
        <v>954</v>
      </c>
      <c r="G143" s="191"/>
      <c r="H143" s="191"/>
      <c r="I143" s="194"/>
      <c r="J143" s="195">
        <f>BK143</f>
        <v>0</v>
      </c>
      <c r="K143" s="191"/>
      <c r="L143" s="196"/>
      <c r="M143" s="197"/>
      <c r="N143" s="198"/>
      <c r="O143" s="198"/>
      <c r="P143" s="199">
        <f>SUM(P144:P151)</f>
        <v>0</v>
      </c>
      <c r="Q143" s="198"/>
      <c r="R143" s="199">
        <f>SUM(R144:R151)</f>
        <v>0</v>
      </c>
      <c r="S143" s="198"/>
      <c r="T143" s="200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81</v>
      </c>
      <c r="AT143" s="202" t="s">
        <v>70</v>
      </c>
      <c r="AU143" s="202" t="s">
        <v>71</v>
      </c>
      <c r="AY143" s="201" t="s">
        <v>129</v>
      </c>
      <c r="BK143" s="203">
        <f>SUM(BK144:BK151)</f>
        <v>0</v>
      </c>
    </row>
    <row r="144" s="2" customFormat="1" ht="16.5" customHeight="1">
      <c r="A144" s="40"/>
      <c r="B144" s="41"/>
      <c r="C144" s="206" t="s">
        <v>471</v>
      </c>
      <c r="D144" s="206" t="s">
        <v>132</v>
      </c>
      <c r="E144" s="207" t="s">
        <v>955</v>
      </c>
      <c r="F144" s="208" t="s">
        <v>956</v>
      </c>
      <c r="G144" s="209" t="s">
        <v>313</v>
      </c>
      <c r="H144" s="210">
        <v>35</v>
      </c>
      <c r="I144" s="211"/>
      <c r="J144" s="212">
        <f>ROUND(I144*H144,2)</f>
        <v>0</v>
      </c>
      <c r="K144" s="208" t="s">
        <v>833</v>
      </c>
      <c r="L144" s="46"/>
      <c r="M144" s="213" t="s">
        <v>19</v>
      </c>
      <c r="N144" s="214" t="s">
        <v>42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256</v>
      </c>
      <c r="AT144" s="217" t="s">
        <v>132</v>
      </c>
      <c r="AU144" s="217" t="s">
        <v>79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256</v>
      </c>
      <c r="BM144" s="217" t="s">
        <v>957</v>
      </c>
    </row>
    <row r="145" s="2" customFormat="1" ht="16.5" customHeight="1">
      <c r="A145" s="40"/>
      <c r="B145" s="41"/>
      <c r="C145" s="206" t="s">
        <v>476</v>
      </c>
      <c r="D145" s="206" t="s">
        <v>132</v>
      </c>
      <c r="E145" s="207" t="s">
        <v>958</v>
      </c>
      <c r="F145" s="208" t="s">
        <v>959</v>
      </c>
      <c r="G145" s="209" t="s">
        <v>738</v>
      </c>
      <c r="H145" s="210">
        <v>2</v>
      </c>
      <c r="I145" s="211"/>
      <c r="J145" s="212">
        <f>ROUND(I145*H145,2)</f>
        <v>0</v>
      </c>
      <c r="K145" s="208" t="s">
        <v>833</v>
      </c>
      <c r="L145" s="46"/>
      <c r="M145" s="213" t="s">
        <v>19</v>
      </c>
      <c r="N145" s="214" t="s">
        <v>42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256</v>
      </c>
      <c r="AT145" s="217" t="s">
        <v>132</v>
      </c>
      <c r="AU145" s="217" t="s">
        <v>79</v>
      </c>
      <c r="AY145" s="19" t="s">
        <v>129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256</v>
      </c>
      <c r="BM145" s="217" t="s">
        <v>960</v>
      </c>
    </row>
    <row r="146" s="2" customFormat="1" ht="16.5" customHeight="1">
      <c r="A146" s="40"/>
      <c r="B146" s="41"/>
      <c r="C146" s="206" t="s">
        <v>481</v>
      </c>
      <c r="D146" s="206" t="s">
        <v>132</v>
      </c>
      <c r="E146" s="207" t="s">
        <v>961</v>
      </c>
      <c r="F146" s="208" t="s">
        <v>962</v>
      </c>
      <c r="G146" s="209" t="s">
        <v>313</v>
      </c>
      <c r="H146" s="210">
        <v>26</v>
      </c>
      <c r="I146" s="211"/>
      <c r="J146" s="212">
        <f>ROUND(I146*H146,2)</f>
        <v>0</v>
      </c>
      <c r="K146" s="208" t="s">
        <v>833</v>
      </c>
      <c r="L146" s="46"/>
      <c r="M146" s="213" t="s">
        <v>19</v>
      </c>
      <c r="N146" s="214" t="s">
        <v>42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256</v>
      </c>
      <c r="AT146" s="217" t="s">
        <v>132</v>
      </c>
      <c r="AU146" s="217" t="s">
        <v>79</v>
      </c>
      <c r="AY146" s="19" t="s">
        <v>129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256</v>
      </c>
      <c r="BM146" s="217" t="s">
        <v>963</v>
      </c>
    </row>
    <row r="147" s="2" customFormat="1" ht="16.5" customHeight="1">
      <c r="A147" s="40"/>
      <c r="B147" s="41"/>
      <c r="C147" s="206" t="s">
        <v>487</v>
      </c>
      <c r="D147" s="206" t="s">
        <v>132</v>
      </c>
      <c r="E147" s="207" t="s">
        <v>964</v>
      </c>
      <c r="F147" s="208" t="s">
        <v>965</v>
      </c>
      <c r="G147" s="209" t="s">
        <v>738</v>
      </c>
      <c r="H147" s="210">
        <v>5</v>
      </c>
      <c r="I147" s="211"/>
      <c r="J147" s="212">
        <f>ROUND(I147*H147,2)</f>
        <v>0</v>
      </c>
      <c r="K147" s="208" t="s">
        <v>833</v>
      </c>
      <c r="L147" s="46"/>
      <c r="M147" s="213" t="s">
        <v>19</v>
      </c>
      <c r="N147" s="214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256</v>
      </c>
      <c r="AT147" s="217" t="s">
        <v>132</v>
      </c>
      <c r="AU147" s="217" t="s">
        <v>79</v>
      </c>
      <c r="AY147" s="19" t="s">
        <v>129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256</v>
      </c>
      <c r="BM147" s="217" t="s">
        <v>966</v>
      </c>
    </row>
    <row r="148" s="2" customFormat="1" ht="16.5" customHeight="1">
      <c r="A148" s="40"/>
      <c r="B148" s="41"/>
      <c r="C148" s="206" t="s">
        <v>493</v>
      </c>
      <c r="D148" s="206" t="s">
        <v>132</v>
      </c>
      <c r="E148" s="207" t="s">
        <v>967</v>
      </c>
      <c r="F148" s="208" t="s">
        <v>968</v>
      </c>
      <c r="G148" s="209" t="s">
        <v>635</v>
      </c>
      <c r="H148" s="210">
        <v>1</v>
      </c>
      <c r="I148" s="211"/>
      <c r="J148" s="212">
        <f>ROUND(I148*H148,2)</f>
        <v>0</v>
      </c>
      <c r="K148" s="208" t="s">
        <v>833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256</v>
      </c>
      <c r="AT148" s="217" t="s">
        <v>132</v>
      </c>
      <c r="AU148" s="217" t="s">
        <v>79</v>
      </c>
      <c r="AY148" s="19" t="s">
        <v>129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256</v>
      </c>
      <c r="BM148" s="217" t="s">
        <v>969</v>
      </c>
    </row>
    <row r="149" s="2" customFormat="1" ht="16.5" customHeight="1">
      <c r="A149" s="40"/>
      <c r="B149" s="41"/>
      <c r="C149" s="206" t="s">
        <v>498</v>
      </c>
      <c r="D149" s="206" t="s">
        <v>132</v>
      </c>
      <c r="E149" s="207" t="s">
        <v>970</v>
      </c>
      <c r="F149" s="208" t="s">
        <v>971</v>
      </c>
      <c r="G149" s="209" t="s">
        <v>313</v>
      </c>
      <c r="H149" s="210">
        <v>14</v>
      </c>
      <c r="I149" s="211"/>
      <c r="J149" s="212">
        <f>ROUND(I149*H149,2)</f>
        <v>0</v>
      </c>
      <c r="K149" s="208" t="s">
        <v>833</v>
      </c>
      <c r="L149" s="46"/>
      <c r="M149" s="213" t="s">
        <v>19</v>
      </c>
      <c r="N149" s="214" t="s">
        <v>42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256</v>
      </c>
      <c r="AT149" s="217" t="s">
        <v>132</v>
      </c>
      <c r="AU149" s="217" t="s">
        <v>79</v>
      </c>
      <c r="AY149" s="19" t="s">
        <v>129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256</v>
      </c>
      <c r="BM149" s="217" t="s">
        <v>972</v>
      </c>
    </row>
    <row r="150" s="2" customFormat="1" ht="16.5" customHeight="1">
      <c r="A150" s="40"/>
      <c r="B150" s="41"/>
      <c r="C150" s="206" t="s">
        <v>503</v>
      </c>
      <c r="D150" s="206" t="s">
        <v>132</v>
      </c>
      <c r="E150" s="207" t="s">
        <v>973</v>
      </c>
      <c r="F150" s="208" t="s">
        <v>974</v>
      </c>
      <c r="G150" s="209" t="s">
        <v>738</v>
      </c>
      <c r="H150" s="210">
        <v>1</v>
      </c>
      <c r="I150" s="211"/>
      <c r="J150" s="212">
        <f>ROUND(I150*H150,2)</f>
        <v>0</v>
      </c>
      <c r="K150" s="208" t="s">
        <v>833</v>
      </c>
      <c r="L150" s="46"/>
      <c r="M150" s="213" t="s">
        <v>19</v>
      </c>
      <c r="N150" s="214" t="s">
        <v>42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256</v>
      </c>
      <c r="AT150" s="217" t="s">
        <v>132</v>
      </c>
      <c r="AU150" s="217" t="s">
        <v>79</v>
      </c>
      <c r="AY150" s="19" t="s">
        <v>129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79</v>
      </c>
      <c r="BK150" s="218">
        <f>ROUND(I150*H150,2)</f>
        <v>0</v>
      </c>
      <c r="BL150" s="19" t="s">
        <v>256</v>
      </c>
      <c r="BM150" s="217" t="s">
        <v>975</v>
      </c>
    </row>
    <row r="151" s="2" customFormat="1" ht="16.5" customHeight="1">
      <c r="A151" s="40"/>
      <c r="B151" s="41"/>
      <c r="C151" s="206" t="s">
        <v>510</v>
      </c>
      <c r="D151" s="206" t="s">
        <v>132</v>
      </c>
      <c r="E151" s="207" t="s">
        <v>976</v>
      </c>
      <c r="F151" s="208" t="s">
        <v>977</v>
      </c>
      <c r="G151" s="209" t="s">
        <v>388</v>
      </c>
      <c r="H151" s="210">
        <v>1</v>
      </c>
      <c r="I151" s="211"/>
      <c r="J151" s="212">
        <f>ROUND(I151*H151,2)</f>
        <v>0</v>
      </c>
      <c r="K151" s="208" t="s">
        <v>833</v>
      </c>
      <c r="L151" s="46"/>
      <c r="M151" s="213" t="s">
        <v>19</v>
      </c>
      <c r="N151" s="214" t="s">
        <v>42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256</v>
      </c>
      <c r="AT151" s="217" t="s">
        <v>132</v>
      </c>
      <c r="AU151" s="217" t="s">
        <v>79</v>
      </c>
      <c r="AY151" s="19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256</v>
      </c>
      <c r="BM151" s="217" t="s">
        <v>978</v>
      </c>
    </row>
    <row r="152" s="12" customFormat="1" ht="25.92" customHeight="1">
      <c r="A152" s="12"/>
      <c r="B152" s="190"/>
      <c r="C152" s="191"/>
      <c r="D152" s="192" t="s">
        <v>70</v>
      </c>
      <c r="E152" s="193" t="s">
        <v>979</v>
      </c>
      <c r="F152" s="193" t="s">
        <v>631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SUM(P153:P158)</f>
        <v>0</v>
      </c>
      <c r="Q152" s="198"/>
      <c r="R152" s="199">
        <f>SUM(R153:R158)</f>
        <v>0</v>
      </c>
      <c r="S152" s="198"/>
      <c r="T152" s="20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79</v>
      </c>
      <c r="AT152" s="202" t="s">
        <v>70</v>
      </c>
      <c r="AU152" s="202" t="s">
        <v>71</v>
      </c>
      <c r="AY152" s="201" t="s">
        <v>129</v>
      </c>
      <c r="BK152" s="203">
        <f>SUM(BK153:BK158)</f>
        <v>0</v>
      </c>
    </row>
    <row r="153" s="2" customFormat="1" ht="16.5" customHeight="1">
      <c r="A153" s="40"/>
      <c r="B153" s="41"/>
      <c r="C153" s="206" t="s">
        <v>517</v>
      </c>
      <c r="D153" s="206" t="s">
        <v>132</v>
      </c>
      <c r="E153" s="207" t="s">
        <v>980</v>
      </c>
      <c r="F153" s="208" t="s">
        <v>981</v>
      </c>
      <c r="G153" s="209" t="s">
        <v>635</v>
      </c>
      <c r="H153" s="210">
        <v>1</v>
      </c>
      <c r="I153" s="211"/>
      <c r="J153" s="212">
        <f>ROUND(I153*H153,2)</f>
        <v>0</v>
      </c>
      <c r="K153" s="208" t="s">
        <v>833</v>
      </c>
      <c r="L153" s="46"/>
      <c r="M153" s="213" t="s">
        <v>19</v>
      </c>
      <c r="N153" s="214" t="s">
        <v>42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137</v>
      </c>
      <c r="AT153" s="217" t="s">
        <v>132</v>
      </c>
      <c r="AU153" s="217" t="s">
        <v>79</v>
      </c>
      <c r="AY153" s="19" t="s">
        <v>129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79</v>
      </c>
      <c r="BK153" s="218">
        <f>ROUND(I153*H153,2)</f>
        <v>0</v>
      </c>
      <c r="BL153" s="19" t="s">
        <v>137</v>
      </c>
      <c r="BM153" s="217" t="s">
        <v>982</v>
      </c>
    </row>
    <row r="154" s="2" customFormat="1" ht="16.5" customHeight="1">
      <c r="A154" s="40"/>
      <c r="B154" s="41"/>
      <c r="C154" s="206" t="s">
        <v>526</v>
      </c>
      <c r="D154" s="206" t="s">
        <v>132</v>
      </c>
      <c r="E154" s="207" t="s">
        <v>983</v>
      </c>
      <c r="F154" s="208" t="s">
        <v>984</v>
      </c>
      <c r="G154" s="209" t="s">
        <v>635</v>
      </c>
      <c r="H154" s="210">
        <v>1</v>
      </c>
      <c r="I154" s="211"/>
      <c r="J154" s="212">
        <f>ROUND(I154*H154,2)</f>
        <v>0</v>
      </c>
      <c r="K154" s="208" t="s">
        <v>833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137</v>
      </c>
      <c r="AT154" s="217" t="s">
        <v>132</v>
      </c>
      <c r="AU154" s="217" t="s">
        <v>79</v>
      </c>
      <c r="AY154" s="19" t="s">
        <v>129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137</v>
      </c>
      <c r="BM154" s="217" t="s">
        <v>985</v>
      </c>
    </row>
    <row r="155" s="2" customFormat="1" ht="16.5" customHeight="1">
      <c r="A155" s="40"/>
      <c r="B155" s="41"/>
      <c r="C155" s="206" t="s">
        <v>531</v>
      </c>
      <c r="D155" s="206" t="s">
        <v>132</v>
      </c>
      <c r="E155" s="207" t="s">
        <v>986</v>
      </c>
      <c r="F155" s="208" t="s">
        <v>987</v>
      </c>
      <c r="G155" s="209" t="s">
        <v>635</v>
      </c>
      <c r="H155" s="210">
        <v>1</v>
      </c>
      <c r="I155" s="211"/>
      <c r="J155" s="212">
        <f>ROUND(I155*H155,2)</f>
        <v>0</v>
      </c>
      <c r="K155" s="208" t="s">
        <v>833</v>
      </c>
      <c r="L155" s="46"/>
      <c r="M155" s="213" t="s">
        <v>19</v>
      </c>
      <c r="N155" s="214" t="s">
        <v>42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137</v>
      </c>
      <c r="AT155" s="217" t="s">
        <v>132</v>
      </c>
      <c r="AU155" s="217" t="s">
        <v>79</v>
      </c>
      <c r="AY155" s="19" t="s">
        <v>129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79</v>
      </c>
      <c r="BK155" s="218">
        <f>ROUND(I155*H155,2)</f>
        <v>0</v>
      </c>
      <c r="BL155" s="19" t="s">
        <v>137</v>
      </c>
      <c r="BM155" s="217" t="s">
        <v>988</v>
      </c>
    </row>
    <row r="156" s="2" customFormat="1" ht="16.5" customHeight="1">
      <c r="A156" s="40"/>
      <c r="B156" s="41"/>
      <c r="C156" s="206" t="s">
        <v>538</v>
      </c>
      <c r="D156" s="206" t="s">
        <v>132</v>
      </c>
      <c r="E156" s="207" t="s">
        <v>989</v>
      </c>
      <c r="F156" s="208" t="s">
        <v>990</v>
      </c>
      <c r="G156" s="209" t="s">
        <v>812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137</v>
      </c>
      <c r="AT156" s="217" t="s">
        <v>132</v>
      </c>
      <c r="AU156" s="217" t="s">
        <v>79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137</v>
      </c>
      <c r="BM156" s="217" t="s">
        <v>991</v>
      </c>
    </row>
    <row r="157" s="14" customFormat="1">
      <c r="A157" s="14"/>
      <c r="B157" s="235"/>
      <c r="C157" s="236"/>
      <c r="D157" s="226" t="s">
        <v>141</v>
      </c>
      <c r="E157" s="237" t="s">
        <v>19</v>
      </c>
      <c r="F157" s="238" t="s">
        <v>79</v>
      </c>
      <c r="G157" s="236"/>
      <c r="H157" s="239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141</v>
      </c>
      <c r="AU157" s="245" t="s">
        <v>79</v>
      </c>
      <c r="AV157" s="14" t="s">
        <v>81</v>
      </c>
      <c r="AW157" s="14" t="s">
        <v>33</v>
      </c>
      <c r="AX157" s="14" t="s">
        <v>71</v>
      </c>
      <c r="AY157" s="245" t="s">
        <v>129</v>
      </c>
    </row>
    <row r="158" s="15" customFormat="1">
      <c r="A158" s="15"/>
      <c r="B158" s="246"/>
      <c r="C158" s="247"/>
      <c r="D158" s="226" t="s">
        <v>141</v>
      </c>
      <c r="E158" s="248" t="s">
        <v>19</v>
      </c>
      <c r="F158" s="249" t="s">
        <v>144</v>
      </c>
      <c r="G158" s="247"/>
      <c r="H158" s="250">
        <v>1</v>
      </c>
      <c r="I158" s="251"/>
      <c r="J158" s="247"/>
      <c r="K158" s="247"/>
      <c r="L158" s="252"/>
      <c r="M158" s="284"/>
      <c r="N158" s="285"/>
      <c r="O158" s="285"/>
      <c r="P158" s="285"/>
      <c r="Q158" s="285"/>
      <c r="R158" s="285"/>
      <c r="S158" s="285"/>
      <c r="T158" s="28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141</v>
      </c>
      <c r="AU158" s="256" t="s">
        <v>79</v>
      </c>
      <c r="AV158" s="15" t="s">
        <v>137</v>
      </c>
      <c r="AW158" s="15" t="s">
        <v>33</v>
      </c>
      <c r="AX158" s="15" t="s">
        <v>79</v>
      </c>
      <c r="AY158" s="256" t="s">
        <v>129</v>
      </c>
    </row>
    <row r="159" s="2" customFormat="1" ht="6.96" customHeight="1">
      <c r="A159" s="40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46"/>
      <c r="M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l9d3a0pLOeR916mrLF0ZvbKaLjXbp8qQ61gfkDw0ofIjcGLFM/l4SZ8bt19E9irO5Q7Yz3hn4rSbhqrqlX+z+g==" hashValue="9YDmJLqEFYH/17WauG3oh+OOhdj1ODuh6xL7g77C0l6ryz769UY3JuZfVMz5X3WPcrmWH4jEt2MMXemyaov5Jg==" algorithmName="SHA-512" password="CC35"/>
  <autoFilter ref="C85:K15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992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993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994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995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996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997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998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999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1000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1001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1002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78</v>
      </c>
      <c r="F18" s="298" t="s">
        <v>1003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1004</v>
      </c>
      <c r="F19" s="298" t="s">
        <v>1005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1006</v>
      </c>
      <c r="F20" s="298" t="s">
        <v>1007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1008</v>
      </c>
      <c r="F21" s="298" t="s">
        <v>1009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630</v>
      </c>
      <c r="F22" s="298" t="s">
        <v>631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1010</v>
      </c>
      <c r="F23" s="298" t="s">
        <v>1011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1012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1013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1014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1015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1016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1017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1018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1019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1020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115</v>
      </c>
      <c r="F36" s="298"/>
      <c r="G36" s="298" t="s">
        <v>1021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1022</v>
      </c>
      <c r="F37" s="298"/>
      <c r="G37" s="298" t="s">
        <v>1023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52</v>
      </c>
      <c r="F38" s="298"/>
      <c r="G38" s="298" t="s">
        <v>1024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53</v>
      </c>
      <c r="F39" s="298"/>
      <c r="G39" s="298" t="s">
        <v>1025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116</v>
      </c>
      <c r="F40" s="298"/>
      <c r="G40" s="298" t="s">
        <v>1026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117</v>
      </c>
      <c r="F41" s="298"/>
      <c r="G41" s="298" t="s">
        <v>1027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1028</v>
      </c>
      <c r="F42" s="298"/>
      <c r="G42" s="298" t="s">
        <v>1029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1030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1031</v>
      </c>
      <c r="F44" s="298"/>
      <c r="G44" s="298" t="s">
        <v>1032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119</v>
      </c>
      <c r="F45" s="298"/>
      <c r="G45" s="298" t="s">
        <v>1033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1034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1035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1036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1037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1038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1039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1040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1041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1042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1043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1044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1045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1046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1047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1048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1049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1050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1051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1052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1053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1054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1055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1056</v>
      </c>
      <c r="D76" s="316"/>
      <c r="E76" s="316"/>
      <c r="F76" s="316" t="s">
        <v>1057</v>
      </c>
      <c r="G76" s="317"/>
      <c r="H76" s="316" t="s">
        <v>53</v>
      </c>
      <c r="I76" s="316" t="s">
        <v>56</v>
      </c>
      <c r="J76" s="316" t="s">
        <v>1058</v>
      </c>
      <c r="K76" s="315"/>
    </row>
    <row r="77" s="1" customFormat="1" ht="17.25" customHeight="1">
      <c r="B77" s="313"/>
      <c r="C77" s="318" t="s">
        <v>1059</v>
      </c>
      <c r="D77" s="318"/>
      <c r="E77" s="318"/>
      <c r="F77" s="319" t="s">
        <v>1060</v>
      </c>
      <c r="G77" s="320"/>
      <c r="H77" s="318"/>
      <c r="I77" s="318"/>
      <c r="J77" s="318" t="s">
        <v>1061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52</v>
      </c>
      <c r="D79" s="323"/>
      <c r="E79" s="323"/>
      <c r="F79" s="324" t="s">
        <v>1062</v>
      </c>
      <c r="G79" s="325"/>
      <c r="H79" s="301" t="s">
        <v>1063</v>
      </c>
      <c r="I79" s="301" t="s">
        <v>1064</v>
      </c>
      <c r="J79" s="301">
        <v>20</v>
      </c>
      <c r="K79" s="315"/>
    </row>
    <row r="80" s="1" customFormat="1" ht="15" customHeight="1">
      <c r="B80" s="313"/>
      <c r="C80" s="301" t="s">
        <v>1065</v>
      </c>
      <c r="D80" s="301"/>
      <c r="E80" s="301"/>
      <c r="F80" s="324" t="s">
        <v>1062</v>
      </c>
      <c r="G80" s="325"/>
      <c r="H80" s="301" t="s">
        <v>1066</v>
      </c>
      <c r="I80" s="301" t="s">
        <v>1064</v>
      </c>
      <c r="J80" s="301">
        <v>120</v>
      </c>
      <c r="K80" s="315"/>
    </row>
    <row r="81" s="1" customFormat="1" ht="15" customHeight="1">
      <c r="B81" s="326"/>
      <c r="C81" s="301" t="s">
        <v>1067</v>
      </c>
      <c r="D81" s="301"/>
      <c r="E81" s="301"/>
      <c r="F81" s="324" t="s">
        <v>1068</v>
      </c>
      <c r="G81" s="325"/>
      <c r="H81" s="301" t="s">
        <v>1069</v>
      </c>
      <c r="I81" s="301" t="s">
        <v>1064</v>
      </c>
      <c r="J81" s="301">
        <v>50</v>
      </c>
      <c r="K81" s="315"/>
    </row>
    <row r="82" s="1" customFormat="1" ht="15" customHeight="1">
      <c r="B82" s="326"/>
      <c r="C82" s="301" t="s">
        <v>1070</v>
      </c>
      <c r="D82" s="301"/>
      <c r="E82" s="301"/>
      <c r="F82" s="324" t="s">
        <v>1062</v>
      </c>
      <c r="G82" s="325"/>
      <c r="H82" s="301" t="s">
        <v>1071</v>
      </c>
      <c r="I82" s="301" t="s">
        <v>1072</v>
      </c>
      <c r="J82" s="301"/>
      <c r="K82" s="315"/>
    </row>
    <row r="83" s="1" customFormat="1" ht="15" customHeight="1">
      <c r="B83" s="326"/>
      <c r="C83" s="327" t="s">
        <v>1073</v>
      </c>
      <c r="D83" s="327"/>
      <c r="E83" s="327"/>
      <c r="F83" s="328" t="s">
        <v>1068</v>
      </c>
      <c r="G83" s="327"/>
      <c r="H83" s="327" t="s">
        <v>1074</v>
      </c>
      <c r="I83" s="327" t="s">
        <v>1064</v>
      </c>
      <c r="J83" s="327">
        <v>15</v>
      </c>
      <c r="K83" s="315"/>
    </row>
    <row r="84" s="1" customFormat="1" ht="15" customHeight="1">
      <c r="B84" s="326"/>
      <c r="C84" s="327" t="s">
        <v>1075</v>
      </c>
      <c r="D84" s="327"/>
      <c r="E84" s="327"/>
      <c r="F84" s="328" t="s">
        <v>1068</v>
      </c>
      <c r="G84" s="327"/>
      <c r="H84" s="327" t="s">
        <v>1076</v>
      </c>
      <c r="I84" s="327" t="s">
        <v>1064</v>
      </c>
      <c r="J84" s="327">
        <v>15</v>
      </c>
      <c r="K84" s="315"/>
    </row>
    <row r="85" s="1" customFormat="1" ht="15" customHeight="1">
      <c r="B85" s="326"/>
      <c r="C85" s="327" t="s">
        <v>1077</v>
      </c>
      <c r="D85" s="327"/>
      <c r="E85" s="327"/>
      <c r="F85" s="328" t="s">
        <v>1068</v>
      </c>
      <c r="G85" s="327"/>
      <c r="H85" s="327" t="s">
        <v>1078</v>
      </c>
      <c r="I85" s="327" t="s">
        <v>1064</v>
      </c>
      <c r="J85" s="327">
        <v>20</v>
      </c>
      <c r="K85" s="315"/>
    </row>
    <row r="86" s="1" customFormat="1" ht="15" customHeight="1">
      <c r="B86" s="326"/>
      <c r="C86" s="327" t="s">
        <v>1079</v>
      </c>
      <c r="D86" s="327"/>
      <c r="E86" s="327"/>
      <c r="F86" s="328" t="s">
        <v>1068</v>
      </c>
      <c r="G86" s="327"/>
      <c r="H86" s="327" t="s">
        <v>1080</v>
      </c>
      <c r="I86" s="327" t="s">
        <v>1064</v>
      </c>
      <c r="J86" s="327">
        <v>20</v>
      </c>
      <c r="K86" s="315"/>
    </row>
    <row r="87" s="1" customFormat="1" ht="15" customHeight="1">
      <c r="B87" s="326"/>
      <c r="C87" s="301" t="s">
        <v>1081</v>
      </c>
      <c r="D87" s="301"/>
      <c r="E87" s="301"/>
      <c r="F87" s="324" t="s">
        <v>1068</v>
      </c>
      <c r="G87" s="325"/>
      <c r="H87" s="301" t="s">
        <v>1082</v>
      </c>
      <c r="I87" s="301" t="s">
        <v>1064</v>
      </c>
      <c r="J87" s="301">
        <v>50</v>
      </c>
      <c r="K87" s="315"/>
    </row>
    <row r="88" s="1" customFormat="1" ht="15" customHeight="1">
      <c r="B88" s="326"/>
      <c r="C88" s="301" t="s">
        <v>1083</v>
      </c>
      <c r="D88" s="301"/>
      <c r="E88" s="301"/>
      <c r="F88" s="324" t="s">
        <v>1068</v>
      </c>
      <c r="G88" s="325"/>
      <c r="H88" s="301" t="s">
        <v>1084</v>
      </c>
      <c r="I88" s="301" t="s">
        <v>1064</v>
      </c>
      <c r="J88" s="301">
        <v>20</v>
      </c>
      <c r="K88" s="315"/>
    </row>
    <row r="89" s="1" customFormat="1" ht="15" customHeight="1">
      <c r="B89" s="326"/>
      <c r="C89" s="301" t="s">
        <v>1085</v>
      </c>
      <c r="D89" s="301"/>
      <c r="E89" s="301"/>
      <c r="F89" s="324" t="s">
        <v>1068</v>
      </c>
      <c r="G89" s="325"/>
      <c r="H89" s="301" t="s">
        <v>1086</v>
      </c>
      <c r="I89" s="301" t="s">
        <v>1064</v>
      </c>
      <c r="J89" s="301">
        <v>20</v>
      </c>
      <c r="K89" s="315"/>
    </row>
    <row r="90" s="1" customFormat="1" ht="15" customHeight="1">
      <c r="B90" s="326"/>
      <c r="C90" s="301" t="s">
        <v>1087</v>
      </c>
      <c r="D90" s="301"/>
      <c r="E90" s="301"/>
      <c r="F90" s="324" t="s">
        <v>1068</v>
      </c>
      <c r="G90" s="325"/>
      <c r="H90" s="301" t="s">
        <v>1088</v>
      </c>
      <c r="I90" s="301" t="s">
        <v>1064</v>
      </c>
      <c r="J90" s="301">
        <v>50</v>
      </c>
      <c r="K90" s="315"/>
    </row>
    <row r="91" s="1" customFormat="1" ht="15" customHeight="1">
      <c r="B91" s="326"/>
      <c r="C91" s="301" t="s">
        <v>1089</v>
      </c>
      <c r="D91" s="301"/>
      <c r="E91" s="301"/>
      <c r="F91" s="324" t="s">
        <v>1068</v>
      </c>
      <c r="G91" s="325"/>
      <c r="H91" s="301" t="s">
        <v>1089</v>
      </c>
      <c r="I91" s="301" t="s">
        <v>1064</v>
      </c>
      <c r="J91" s="301">
        <v>50</v>
      </c>
      <c r="K91" s="315"/>
    </row>
    <row r="92" s="1" customFormat="1" ht="15" customHeight="1">
      <c r="B92" s="326"/>
      <c r="C92" s="301" t="s">
        <v>1090</v>
      </c>
      <c r="D92" s="301"/>
      <c r="E92" s="301"/>
      <c r="F92" s="324" t="s">
        <v>1068</v>
      </c>
      <c r="G92" s="325"/>
      <c r="H92" s="301" t="s">
        <v>1091</v>
      </c>
      <c r="I92" s="301" t="s">
        <v>1064</v>
      </c>
      <c r="J92" s="301">
        <v>255</v>
      </c>
      <c r="K92" s="315"/>
    </row>
    <row r="93" s="1" customFormat="1" ht="15" customHeight="1">
      <c r="B93" s="326"/>
      <c r="C93" s="301" t="s">
        <v>1092</v>
      </c>
      <c r="D93" s="301"/>
      <c r="E93" s="301"/>
      <c r="F93" s="324" t="s">
        <v>1062</v>
      </c>
      <c r="G93" s="325"/>
      <c r="H93" s="301" t="s">
        <v>1093</v>
      </c>
      <c r="I93" s="301" t="s">
        <v>1094</v>
      </c>
      <c r="J93" s="301"/>
      <c r="K93" s="315"/>
    </row>
    <row r="94" s="1" customFormat="1" ht="15" customHeight="1">
      <c r="B94" s="326"/>
      <c r="C94" s="301" t="s">
        <v>1095</v>
      </c>
      <c r="D94" s="301"/>
      <c r="E94" s="301"/>
      <c r="F94" s="324" t="s">
        <v>1062</v>
      </c>
      <c r="G94" s="325"/>
      <c r="H94" s="301" t="s">
        <v>1096</v>
      </c>
      <c r="I94" s="301" t="s">
        <v>1097</v>
      </c>
      <c r="J94" s="301"/>
      <c r="K94" s="315"/>
    </row>
    <row r="95" s="1" customFormat="1" ht="15" customHeight="1">
      <c r="B95" s="326"/>
      <c r="C95" s="301" t="s">
        <v>1098</v>
      </c>
      <c r="D95" s="301"/>
      <c r="E95" s="301"/>
      <c r="F95" s="324" t="s">
        <v>1062</v>
      </c>
      <c r="G95" s="325"/>
      <c r="H95" s="301" t="s">
        <v>1098</v>
      </c>
      <c r="I95" s="301" t="s">
        <v>1097</v>
      </c>
      <c r="J95" s="301"/>
      <c r="K95" s="315"/>
    </row>
    <row r="96" s="1" customFormat="1" ht="15" customHeight="1">
      <c r="B96" s="326"/>
      <c r="C96" s="301" t="s">
        <v>37</v>
      </c>
      <c r="D96" s="301"/>
      <c r="E96" s="301"/>
      <c r="F96" s="324" t="s">
        <v>1062</v>
      </c>
      <c r="G96" s="325"/>
      <c r="H96" s="301" t="s">
        <v>1099</v>
      </c>
      <c r="I96" s="301" t="s">
        <v>1097</v>
      </c>
      <c r="J96" s="301"/>
      <c r="K96" s="315"/>
    </row>
    <row r="97" s="1" customFormat="1" ht="15" customHeight="1">
      <c r="B97" s="326"/>
      <c r="C97" s="301" t="s">
        <v>47</v>
      </c>
      <c r="D97" s="301"/>
      <c r="E97" s="301"/>
      <c r="F97" s="324" t="s">
        <v>1062</v>
      </c>
      <c r="G97" s="325"/>
      <c r="H97" s="301" t="s">
        <v>1100</v>
      </c>
      <c r="I97" s="301" t="s">
        <v>1097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1101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1056</v>
      </c>
      <c r="D103" s="316"/>
      <c r="E103" s="316"/>
      <c r="F103" s="316" t="s">
        <v>1057</v>
      </c>
      <c r="G103" s="317"/>
      <c r="H103" s="316" t="s">
        <v>53</v>
      </c>
      <c r="I103" s="316" t="s">
        <v>56</v>
      </c>
      <c r="J103" s="316" t="s">
        <v>1058</v>
      </c>
      <c r="K103" s="315"/>
    </row>
    <row r="104" s="1" customFormat="1" ht="17.25" customHeight="1">
      <c r="B104" s="313"/>
      <c r="C104" s="318" t="s">
        <v>1059</v>
      </c>
      <c r="D104" s="318"/>
      <c r="E104" s="318"/>
      <c r="F104" s="319" t="s">
        <v>1060</v>
      </c>
      <c r="G104" s="320"/>
      <c r="H104" s="318"/>
      <c r="I104" s="318"/>
      <c r="J104" s="318" t="s">
        <v>1061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52</v>
      </c>
      <c r="D106" s="323"/>
      <c r="E106" s="323"/>
      <c r="F106" s="324" t="s">
        <v>1062</v>
      </c>
      <c r="G106" s="301"/>
      <c r="H106" s="301" t="s">
        <v>1102</v>
      </c>
      <c r="I106" s="301" t="s">
        <v>1064</v>
      </c>
      <c r="J106" s="301">
        <v>20</v>
      </c>
      <c r="K106" s="315"/>
    </row>
    <row r="107" s="1" customFormat="1" ht="15" customHeight="1">
      <c r="B107" s="313"/>
      <c r="C107" s="301" t="s">
        <v>1065</v>
      </c>
      <c r="D107" s="301"/>
      <c r="E107" s="301"/>
      <c r="F107" s="324" t="s">
        <v>1062</v>
      </c>
      <c r="G107" s="301"/>
      <c r="H107" s="301" t="s">
        <v>1102</v>
      </c>
      <c r="I107" s="301" t="s">
        <v>1064</v>
      </c>
      <c r="J107" s="301">
        <v>120</v>
      </c>
      <c r="K107" s="315"/>
    </row>
    <row r="108" s="1" customFormat="1" ht="15" customHeight="1">
      <c r="B108" s="326"/>
      <c r="C108" s="301" t="s">
        <v>1067</v>
      </c>
      <c r="D108" s="301"/>
      <c r="E108" s="301"/>
      <c r="F108" s="324" t="s">
        <v>1068</v>
      </c>
      <c r="G108" s="301"/>
      <c r="H108" s="301" t="s">
        <v>1102</v>
      </c>
      <c r="I108" s="301" t="s">
        <v>1064</v>
      </c>
      <c r="J108" s="301">
        <v>50</v>
      </c>
      <c r="K108" s="315"/>
    </row>
    <row r="109" s="1" customFormat="1" ht="15" customHeight="1">
      <c r="B109" s="326"/>
      <c r="C109" s="301" t="s">
        <v>1070</v>
      </c>
      <c r="D109" s="301"/>
      <c r="E109" s="301"/>
      <c r="F109" s="324" t="s">
        <v>1062</v>
      </c>
      <c r="G109" s="301"/>
      <c r="H109" s="301" t="s">
        <v>1102</v>
      </c>
      <c r="I109" s="301" t="s">
        <v>1072</v>
      </c>
      <c r="J109" s="301"/>
      <c r="K109" s="315"/>
    </row>
    <row r="110" s="1" customFormat="1" ht="15" customHeight="1">
      <c r="B110" s="326"/>
      <c r="C110" s="301" t="s">
        <v>1081</v>
      </c>
      <c r="D110" s="301"/>
      <c r="E110" s="301"/>
      <c r="F110" s="324" t="s">
        <v>1068</v>
      </c>
      <c r="G110" s="301"/>
      <c r="H110" s="301" t="s">
        <v>1102</v>
      </c>
      <c r="I110" s="301" t="s">
        <v>1064</v>
      </c>
      <c r="J110" s="301">
        <v>50</v>
      </c>
      <c r="K110" s="315"/>
    </row>
    <row r="111" s="1" customFormat="1" ht="15" customHeight="1">
      <c r="B111" s="326"/>
      <c r="C111" s="301" t="s">
        <v>1089</v>
      </c>
      <c r="D111" s="301"/>
      <c r="E111" s="301"/>
      <c r="F111" s="324" t="s">
        <v>1068</v>
      </c>
      <c r="G111" s="301"/>
      <c r="H111" s="301" t="s">
        <v>1102</v>
      </c>
      <c r="I111" s="301" t="s">
        <v>1064</v>
      </c>
      <c r="J111" s="301">
        <v>50</v>
      </c>
      <c r="K111" s="315"/>
    </row>
    <row r="112" s="1" customFormat="1" ht="15" customHeight="1">
      <c r="B112" s="326"/>
      <c r="C112" s="301" t="s">
        <v>1087</v>
      </c>
      <c r="D112" s="301"/>
      <c r="E112" s="301"/>
      <c r="F112" s="324" t="s">
        <v>1068</v>
      </c>
      <c r="G112" s="301"/>
      <c r="H112" s="301" t="s">
        <v>1102</v>
      </c>
      <c r="I112" s="301" t="s">
        <v>1064</v>
      </c>
      <c r="J112" s="301">
        <v>50</v>
      </c>
      <c r="K112" s="315"/>
    </row>
    <row r="113" s="1" customFormat="1" ht="15" customHeight="1">
      <c r="B113" s="326"/>
      <c r="C113" s="301" t="s">
        <v>52</v>
      </c>
      <c r="D113" s="301"/>
      <c r="E113" s="301"/>
      <c r="F113" s="324" t="s">
        <v>1062</v>
      </c>
      <c r="G113" s="301"/>
      <c r="H113" s="301" t="s">
        <v>1103</v>
      </c>
      <c r="I113" s="301" t="s">
        <v>1064</v>
      </c>
      <c r="J113" s="301">
        <v>20</v>
      </c>
      <c r="K113" s="315"/>
    </row>
    <row r="114" s="1" customFormat="1" ht="15" customHeight="1">
      <c r="B114" s="326"/>
      <c r="C114" s="301" t="s">
        <v>1104</v>
      </c>
      <c r="D114" s="301"/>
      <c r="E114" s="301"/>
      <c r="F114" s="324" t="s">
        <v>1062</v>
      </c>
      <c r="G114" s="301"/>
      <c r="H114" s="301" t="s">
        <v>1105</v>
      </c>
      <c r="I114" s="301" t="s">
        <v>1064</v>
      </c>
      <c r="J114" s="301">
        <v>120</v>
      </c>
      <c r="K114" s="315"/>
    </row>
    <row r="115" s="1" customFormat="1" ht="15" customHeight="1">
      <c r="B115" s="326"/>
      <c r="C115" s="301" t="s">
        <v>37</v>
      </c>
      <c r="D115" s="301"/>
      <c r="E115" s="301"/>
      <c r="F115" s="324" t="s">
        <v>1062</v>
      </c>
      <c r="G115" s="301"/>
      <c r="H115" s="301" t="s">
        <v>1106</v>
      </c>
      <c r="I115" s="301" t="s">
        <v>1097</v>
      </c>
      <c r="J115" s="301"/>
      <c r="K115" s="315"/>
    </row>
    <row r="116" s="1" customFormat="1" ht="15" customHeight="1">
      <c r="B116" s="326"/>
      <c r="C116" s="301" t="s">
        <v>47</v>
      </c>
      <c r="D116" s="301"/>
      <c r="E116" s="301"/>
      <c r="F116" s="324" t="s">
        <v>1062</v>
      </c>
      <c r="G116" s="301"/>
      <c r="H116" s="301" t="s">
        <v>1107</v>
      </c>
      <c r="I116" s="301" t="s">
        <v>1097</v>
      </c>
      <c r="J116" s="301"/>
      <c r="K116" s="315"/>
    </row>
    <row r="117" s="1" customFormat="1" ht="15" customHeight="1">
      <c r="B117" s="326"/>
      <c r="C117" s="301" t="s">
        <v>56</v>
      </c>
      <c r="D117" s="301"/>
      <c r="E117" s="301"/>
      <c r="F117" s="324" t="s">
        <v>1062</v>
      </c>
      <c r="G117" s="301"/>
      <c r="H117" s="301" t="s">
        <v>1108</v>
      </c>
      <c r="I117" s="301" t="s">
        <v>1109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1110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1056</v>
      </c>
      <c r="D123" s="316"/>
      <c r="E123" s="316"/>
      <c r="F123" s="316" t="s">
        <v>1057</v>
      </c>
      <c r="G123" s="317"/>
      <c r="H123" s="316" t="s">
        <v>53</v>
      </c>
      <c r="I123" s="316" t="s">
        <v>56</v>
      </c>
      <c r="J123" s="316" t="s">
        <v>1058</v>
      </c>
      <c r="K123" s="345"/>
    </row>
    <row r="124" s="1" customFormat="1" ht="17.25" customHeight="1">
      <c r="B124" s="344"/>
      <c r="C124" s="318" t="s">
        <v>1059</v>
      </c>
      <c r="D124" s="318"/>
      <c r="E124" s="318"/>
      <c r="F124" s="319" t="s">
        <v>1060</v>
      </c>
      <c r="G124" s="320"/>
      <c r="H124" s="318"/>
      <c r="I124" s="318"/>
      <c r="J124" s="318" t="s">
        <v>1061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1065</v>
      </c>
      <c r="D126" s="323"/>
      <c r="E126" s="323"/>
      <c r="F126" s="324" t="s">
        <v>1062</v>
      </c>
      <c r="G126" s="301"/>
      <c r="H126" s="301" t="s">
        <v>1102</v>
      </c>
      <c r="I126" s="301" t="s">
        <v>1064</v>
      </c>
      <c r="J126" s="301">
        <v>120</v>
      </c>
      <c r="K126" s="349"/>
    </row>
    <row r="127" s="1" customFormat="1" ht="15" customHeight="1">
      <c r="B127" s="346"/>
      <c r="C127" s="301" t="s">
        <v>1111</v>
      </c>
      <c r="D127" s="301"/>
      <c r="E127" s="301"/>
      <c r="F127" s="324" t="s">
        <v>1062</v>
      </c>
      <c r="G127" s="301"/>
      <c r="H127" s="301" t="s">
        <v>1112</v>
      </c>
      <c r="I127" s="301" t="s">
        <v>1064</v>
      </c>
      <c r="J127" s="301" t="s">
        <v>1113</v>
      </c>
      <c r="K127" s="349"/>
    </row>
    <row r="128" s="1" customFormat="1" ht="15" customHeight="1">
      <c r="B128" s="346"/>
      <c r="C128" s="301" t="s">
        <v>1010</v>
      </c>
      <c r="D128" s="301"/>
      <c r="E128" s="301"/>
      <c r="F128" s="324" t="s">
        <v>1062</v>
      </c>
      <c r="G128" s="301"/>
      <c r="H128" s="301" t="s">
        <v>1114</v>
      </c>
      <c r="I128" s="301" t="s">
        <v>1064</v>
      </c>
      <c r="J128" s="301" t="s">
        <v>1113</v>
      </c>
      <c r="K128" s="349"/>
    </row>
    <row r="129" s="1" customFormat="1" ht="15" customHeight="1">
      <c r="B129" s="346"/>
      <c r="C129" s="301" t="s">
        <v>1073</v>
      </c>
      <c r="D129" s="301"/>
      <c r="E129" s="301"/>
      <c r="F129" s="324" t="s">
        <v>1068</v>
      </c>
      <c r="G129" s="301"/>
      <c r="H129" s="301" t="s">
        <v>1074</v>
      </c>
      <c r="I129" s="301" t="s">
        <v>1064</v>
      </c>
      <c r="J129" s="301">
        <v>15</v>
      </c>
      <c r="K129" s="349"/>
    </row>
    <row r="130" s="1" customFormat="1" ht="15" customHeight="1">
      <c r="B130" s="346"/>
      <c r="C130" s="327" t="s">
        <v>1075</v>
      </c>
      <c r="D130" s="327"/>
      <c r="E130" s="327"/>
      <c r="F130" s="328" t="s">
        <v>1068</v>
      </c>
      <c r="G130" s="327"/>
      <c r="H130" s="327" t="s">
        <v>1076</v>
      </c>
      <c r="I130" s="327" t="s">
        <v>1064</v>
      </c>
      <c r="J130" s="327">
        <v>15</v>
      </c>
      <c r="K130" s="349"/>
    </row>
    <row r="131" s="1" customFormat="1" ht="15" customHeight="1">
      <c r="B131" s="346"/>
      <c r="C131" s="327" t="s">
        <v>1077</v>
      </c>
      <c r="D131" s="327"/>
      <c r="E131" s="327"/>
      <c r="F131" s="328" t="s">
        <v>1068</v>
      </c>
      <c r="G131" s="327"/>
      <c r="H131" s="327" t="s">
        <v>1078</v>
      </c>
      <c r="I131" s="327" t="s">
        <v>1064</v>
      </c>
      <c r="J131" s="327">
        <v>20</v>
      </c>
      <c r="K131" s="349"/>
    </row>
    <row r="132" s="1" customFormat="1" ht="15" customHeight="1">
      <c r="B132" s="346"/>
      <c r="C132" s="327" t="s">
        <v>1079</v>
      </c>
      <c r="D132" s="327"/>
      <c r="E132" s="327"/>
      <c r="F132" s="328" t="s">
        <v>1068</v>
      </c>
      <c r="G132" s="327"/>
      <c r="H132" s="327" t="s">
        <v>1080</v>
      </c>
      <c r="I132" s="327" t="s">
        <v>1064</v>
      </c>
      <c r="J132" s="327">
        <v>20</v>
      </c>
      <c r="K132" s="349"/>
    </row>
    <row r="133" s="1" customFormat="1" ht="15" customHeight="1">
      <c r="B133" s="346"/>
      <c r="C133" s="301" t="s">
        <v>1067</v>
      </c>
      <c r="D133" s="301"/>
      <c r="E133" s="301"/>
      <c r="F133" s="324" t="s">
        <v>1068</v>
      </c>
      <c r="G133" s="301"/>
      <c r="H133" s="301" t="s">
        <v>1102</v>
      </c>
      <c r="I133" s="301" t="s">
        <v>1064</v>
      </c>
      <c r="J133" s="301">
        <v>50</v>
      </c>
      <c r="K133" s="349"/>
    </row>
    <row r="134" s="1" customFormat="1" ht="15" customHeight="1">
      <c r="B134" s="346"/>
      <c r="C134" s="301" t="s">
        <v>1081</v>
      </c>
      <c r="D134" s="301"/>
      <c r="E134" s="301"/>
      <c r="F134" s="324" t="s">
        <v>1068</v>
      </c>
      <c r="G134" s="301"/>
      <c r="H134" s="301" t="s">
        <v>1102</v>
      </c>
      <c r="I134" s="301" t="s">
        <v>1064</v>
      </c>
      <c r="J134" s="301">
        <v>50</v>
      </c>
      <c r="K134" s="349"/>
    </row>
    <row r="135" s="1" customFormat="1" ht="15" customHeight="1">
      <c r="B135" s="346"/>
      <c r="C135" s="301" t="s">
        <v>1087</v>
      </c>
      <c r="D135" s="301"/>
      <c r="E135" s="301"/>
      <c r="F135" s="324" t="s">
        <v>1068</v>
      </c>
      <c r="G135" s="301"/>
      <c r="H135" s="301" t="s">
        <v>1102</v>
      </c>
      <c r="I135" s="301" t="s">
        <v>1064</v>
      </c>
      <c r="J135" s="301">
        <v>50</v>
      </c>
      <c r="K135" s="349"/>
    </row>
    <row r="136" s="1" customFormat="1" ht="15" customHeight="1">
      <c r="B136" s="346"/>
      <c r="C136" s="301" t="s">
        <v>1089</v>
      </c>
      <c r="D136" s="301"/>
      <c r="E136" s="301"/>
      <c r="F136" s="324" t="s">
        <v>1068</v>
      </c>
      <c r="G136" s="301"/>
      <c r="H136" s="301" t="s">
        <v>1102</v>
      </c>
      <c r="I136" s="301" t="s">
        <v>1064</v>
      </c>
      <c r="J136" s="301">
        <v>50</v>
      </c>
      <c r="K136" s="349"/>
    </row>
    <row r="137" s="1" customFormat="1" ht="15" customHeight="1">
      <c r="B137" s="346"/>
      <c r="C137" s="301" t="s">
        <v>1090</v>
      </c>
      <c r="D137" s="301"/>
      <c r="E137" s="301"/>
      <c r="F137" s="324" t="s">
        <v>1068</v>
      </c>
      <c r="G137" s="301"/>
      <c r="H137" s="301" t="s">
        <v>1115</v>
      </c>
      <c r="I137" s="301" t="s">
        <v>1064</v>
      </c>
      <c r="J137" s="301">
        <v>255</v>
      </c>
      <c r="K137" s="349"/>
    </row>
    <row r="138" s="1" customFormat="1" ht="15" customHeight="1">
      <c r="B138" s="346"/>
      <c r="C138" s="301" t="s">
        <v>1092</v>
      </c>
      <c r="D138" s="301"/>
      <c r="E138" s="301"/>
      <c r="F138" s="324" t="s">
        <v>1062</v>
      </c>
      <c r="G138" s="301"/>
      <c r="H138" s="301" t="s">
        <v>1116</v>
      </c>
      <c r="I138" s="301" t="s">
        <v>1094</v>
      </c>
      <c r="J138" s="301"/>
      <c r="K138" s="349"/>
    </row>
    <row r="139" s="1" customFormat="1" ht="15" customHeight="1">
      <c r="B139" s="346"/>
      <c r="C139" s="301" t="s">
        <v>1095</v>
      </c>
      <c r="D139" s="301"/>
      <c r="E139" s="301"/>
      <c r="F139" s="324" t="s">
        <v>1062</v>
      </c>
      <c r="G139" s="301"/>
      <c r="H139" s="301" t="s">
        <v>1117</v>
      </c>
      <c r="I139" s="301" t="s">
        <v>1097</v>
      </c>
      <c r="J139" s="301"/>
      <c r="K139" s="349"/>
    </row>
    <row r="140" s="1" customFormat="1" ht="15" customHeight="1">
      <c r="B140" s="346"/>
      <c r="C140" s="301" t="s">
        <v>1098</v>
      </c>
      <c r="D140" s="301"/>
      <c r="E140" s="301"/>
      <c r="F140" s="324" t="s">
        <v>1062</v>
      </c>
      <c r="G140" s="301"/>
      <c r="H140" s="301" t="s">
        <v>1098</v>
      </c>
      <c r="I140" s="301" t="s">
        <v>1097</v>
      </c>
      <c r="J140" s="301"/>
      <c r="K140" s="349"/>
    </row>
    <row r="141" s="1" customFormat="1" ht="15" customHeight="1">
      <c r="B141" s="346"/>
      <c r="C141" s="301" t="s">
        <v>37</v>
      </c>
      <c r="D141" s="301"/>
      <c r="E141" s="301"/>
      <c r="F141" s="324" t="s">
        <v>1062</v>
      </c>
      <c r="G141" s="301"/>
      <c r="H141" s="301" t="s">
        <v>1118</v>
      </c>
      <c r="I141" s="301" t="s">
        <v>1097</v>
      </c>
      <c r="J141" s="301"/>
      <c r="K141" s="349"/>
    </row>
    <row r="142" s="1" customFormat="1" ht="15" customHeight="1">
      <c r="B142" s="346"/>
      <c r="C142" s="301" t="s">
        <v>1119</v>
      </c>
      <c r="D142" s="301"/>
      <c r="E142" s="301"/>
      <c r="F142" s="324" t="s">
        <v>1062</v>
      </c>
      <c r="G142" s="301"/>
      <c r="H142" s="301" t="s">
        <v>1120</v>
      </c>
      <c r="I142" s="301" t="s">
        <v>1097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1121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1056</v>
      </c>
      <c r="D148" s="316"/>
      <c r="E148" s="316"/>
      <c r="F148" s="316" t="s">
        <v>1057</v>
      </c>
      <c r="G148" s="317"/>
      <c r="H148" s="316" t="s">
        <v>53</v>
      </c>
      <c r="I148" s="316" t="s">
        <v>56</v>
      </c>
      <c r="J148" s="316" t="s">
        <v>1058</v>
      </c>
      <c r="K148" s="315"/>
    </row>
    <row r="149" s="1" customFormat="1" ht="17.25" customHeight="1">
      <c r="B149" s="313"/>
      <c r="C149" s="318" t="s">
        <v>1059</v>
      </c>
      <c r="D149" s="318"/>
      <c r="E149" s="318"/>
      <c r="F149" s="319" t="s">
        <v>1060</v>
      </c>
      <c r="G149" s="320"/>
      <c r="H149" s="318"/>
      <c r="I149" s="318"/>
      <c r="J149" s="318" t="s">
        <v>1061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1065</v>
      </c>
      <c r="D151" s="301"/>
      <c r="E151" s="301"/>
      <c r="F151" s="354" t="s">
        <v>1062</v>
      </c>
      <c r="G151" s="301"/>
      <c r="H151" s="353" t="s">
        <v>1102</v>
      </c>
      <c r="I151" s="353" t="s">
        <v>1064</v>
      </c>
      <c r="J151" s="353">
        <v>120</v>
      </c>
      <c r="K151" s="349"/>
    </row>
    <row r="152" s="1" customFormat="1" ht="15" customHeight="1">
      <c r="B152" s="326"/>
      <c r="C152" s="353" t="s">
        <v>1111</v>
      </c>
      <c r="D152" s="301"/>
      <c r="E152" s="301"/>
      <c r="F152" s="354" t="s">
        <v>1062</v>
      </c>
      <c r="G152" s="301"/>
      <c r="H152" s="353" t="s">
        <v>1122</v>
      </c>
      <c r="I152" s="353" t="s">
        <v>1064</v>
      </c>
      <c r="J152" s="353" t="s">
        <v>1113</v>
      </c>
      <c r="K152" s="349"/>
    </row>
    <row r="153" s="1" customFormat="1" ht="15" customHeight="1">
      <c r="B153" s="326"/>
      <c r="C153" s="353" t="s">
        <v>1010</v>
      </c>
      <c r="D153" s="301"/>
      <c r="E153" s="301"/>
      <c r="F153" s="354" t="s">
        <v>1062</v>
      </c>
      <c r="G153" s="301"/>
      <c r="H153" s="353" t="s">
        <v>1123</v>
      </c>
      <c r="I153" s="353" t="s">
        <v>1064</v>
      </c>
      <c r="J153" s="353" t="s">
        <v>1113</v>
      </c>
      <c r="K153" s="349"/>
    </row>
    <row r="154" s="1" customFormat="1" ht="15" customHeight="1">
      <c r="B154" s="326"/>
      <c r="C154" s="353" t="s">
        <v>1067</v>
      </c>
      <c r="D154" s="301"/>
      <c r="E154" s="301"/>
      <c r="F154" s="354" t="s">
        <v>1068</v>
      </c>
      <c r="G154" s="301"/>
      <c r="H154" s="353" t="s">
        <v>1102</v>
      </c>
      <c r="I154" s="353" t="s">
        <v>1064</v>
      </c>
      <c r="J154" s="353">
        <v>50</v>
      </c>
      <c r="K154" s="349"/>
    </row>
    <row r="155" s="1" customFormat="1" ht="15" customHeight="1">
      <c r="B155" s="326"/>
      <c r="C155" s="353" t="s">
        <v>1070</v>
      </c>
      <c r="D155" s="301"/>
      <c r="E155" s="301"/>
      <c r="F155" s="354" t="s">
        <v>1062</v>
      </c>
      <c r="G155" s="301"/>
      <c r="H155" s="353" t="s">
        <v>1102</v>
      </c>
      <c r="I155" s="353" t="s">
        <v>1072</v>
      </c>
      <c r="J155" s="353"/>
      <c r="K155" s="349"/>
    </row>
    <row r="156" s="1" customFormat="1" ht="15" customHeight="1">
      <c r="B156" s="326"/>
      <c r="C156" s="353" t="s">
        <v>1081</v>
      </c>
      <c r="D156" s="301"/>
      <c r="E156" s="301"/>
      <c r="F156" s="354" t="s">
        <v>1068</v>
      </c>
      <c r="G156" s="301"/>
      <c r="H156" s="353" t="s">
        <v>1102</v>
      </c>
      <c r="I156" s="353" t="s">
        <v>1064</v>
      </c>
      <c r="J156" s="353">
        <v>50</v>
      </c>
      <c r="K156" s="349"/>
    </row>
    <row r="157" s="1" customFormat="1" ht="15" customHeight="1">
      <c r="B157" s="326"/>
      <c r="C157" s="353" t="s">
        <v>1089</v>
      </c>
      <c r="D157" s="301"/>
      <c r="E157" s="301"/>
      <c r="F157" s="354" t="s">
        <v>1068</v>
      </c>
      <c r="G157" s="301"/>
      <c r="H157" s="353" t="s">
        <v>1102</v>
      </c>
      <c r="I157" s="353" t="s">
        <v>1064</v>
      </c>
      <c r="J157" s="353">
        <v>50</v>
      </c>
      <c r="K157" s="349"/>
    </row>
    <row r="158" s="1" customFormat="1" ht="15" customHeight="1">
      <c r="B158" s="326"/>
      <c r="C158" s="353" t="s">
        <v>1087</v>
      </c>
      <c r="D158" s="301"/>
      <c r="E158" s="301"/>
      <c r="F158" s="354" t="s">
        <v>1068</v>
      </c>
      <c r="G158" s="301"/>
      <c r="H158" s="353" t="s">
        <v>1102</v>
      </c>
      <c r="I158" s="353" t="s">
        <v>1064</v>
      </c>
      <c r="J158" s="353">
        <v>50</v>
      </c>
      <c r="K158" s="349"/>
    </row>
    <row r="159" s="1" customFormat="1" ht="15" customHeight="1">
      <c r="B159" s="326"/>
      <c r="C159" s="353" t="s">
        <v>95</v>
      </c>
      <c r="D159" s="301"/>
      <c r="E159" s="301"/>
      <c r="F159" s="354" t="s">
        <v>1062</v>
      </c>
      <c r="G159" s="301"/>
      <c r="H159" s="353" t="s">
        <v>1124</v>
      </c>
      <c r="I159" s="353" t="s">
        <v>1064</v>
      </c>
      <c r="J159" s="353" t="s">
        <v>1125</v>
      </c>
      <c r="K159" s="349"/>
    </row>
    <row r="160" s="1" customFormat="1" ht="15" customHeight="1">
      <c r="B160" s="326"/>
      <c r="C160" s="353" t="s">
        <v>1126</v>
      </c>
      <c r="D160" s="301"/>
      <c r="E160" s="301"/>
      <c r="F160" s="354" t="s">
        <v>1062</v>
      </c>
      <c r="G160" s="301"/>
      <c r="H160" s="353" t="s">
        <v>1127</v>
      </c>
      <c r="I160" s="353" t="s">
        <v>1097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1128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1056</v>
      </c>
      <c r="D166" s="316"/>
      <c r="E166" s="316"/>
      <c r="F166" s="316" t="s">
        <v>1057</v>
      </c>
      <c r="G166" s="358"/>
      <c r="H166" s="359" t="s">
        <v>53</v>
      </c>
      <c r="I166" s="359" t="s">
        <v>56</v>
      </c>
      <c r="J166" s="316" t="s">
        <v>1058</v>
      </c>
      <c r="K166" s="293"/>
    </row>
    <row r="167" s="1" customFormat="1" ht="17.25" customHeight="1">
      <c r="B167" s="294"/>
      <c r="C167" s="318" t="s">
        <v>1059</v>
      </c>
      <c r="D167" s="318"/>
      <c r="E167" s="318"/>
      <c r="F167" s="319" t="s">
        <v>1060</v>
      </c>
      <c r="G167" s="360"/>
      <c r="H167" s="361"/>
      <c r="I167" s="361"/>
      <c r="J167" s="318" t="s">
        <v>1061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1065</v>
      </c>
      <c r="D169" s="301"/>
      <c r="E169" s="301"/>
      <c r="F169" s="324" t="s">
        <v>1062</v>
      </c>
      <c r="G169" s="301"/>
      <c r="H169" s="301" t="s">
        <v>1102</v>
      </c>
      <c r="I169" s="301" t="s">
        <v>1064</v>
      </c>
      <c r="J169" s="301">
        <v>120</v>
      </c>
      <c r="K169" s="349"/>
    </row>
    <row r="170" s="1" customFormat="1" ht="15" customHeight="1">
      <c r="B170" s="326"/>
      <c r="C170" s="301" t="s">
        <v>1111</v>
      </c>
      <c r="D170" s="301"/>
      <c r="E170" s="301"/>
      <c r="F170" s="324" t="s">
        <v>1062</v>
      </c>
      <c r="G170" s="301"/>
      <c r="H170" s="301" t="s">
        <v>1112</v>
      </c>
      <c r="I170" s="301" t="s">
        <v>1064</v>
      </c>
      <c r="J170" s="301" t="s">
        <v>1113</v>
      </c>
      <c r="K170" s="349"/>
    </row>
    <row r="171" s="1" customFormat="1" ht="15" customHeight="1">
      <c r="B171" s="326"/>
      <c r="C171" s="301" t="s">
        <v>1010</v>
      </c>
      <c r="D171" s="301"/>
      <c r="E171" s="301"/>
      <c r="F171" s="324" t="s">
        <v>1062</v>
      </c>
      <c r="G171" s="301"/>
      <c r="H171" s="301" t="s">
        <v>1129</v>
      </c>
      <c r="I171" s="301" t="s">
        <v>1064</v>
      </c>
      <c r="J171" s="301" t="s">
        <v>1113</v>
      </c>
      <c r="K171" s="349"/>
    </row>
    <row r="172" s="1" customFormat="1" ht="15" customHeight="1">
      <c r="B172" s="326"/>
      <c r="C172" s="301" t="s">
        <v>1067</v>
      </c>
      <c r="D172" s="301"/>
      <c r="E172" s="301"/>
      <c r="F172" s="324" t="s">
        <v>1068</v>
      </c>
      <c r="G172" s="301"/>
      <c r="H172" s="301" t="s">
        <v>1129</v>
      </c>
      <c r="I172" s="301" t="s">
        <v>1064</v>
      </c>
      <c r="J172" s="301">
        <v>50</v>
      </c>
      <c r="K172" s="349"/>
    </row>
    <row r="173" s="1" customFormat="1" ht="15" customHeight="1">
      <c r="B173" s="326"/>
      <c r="C173" s="301" t="s">
        <v>1070</v>
      </c>
      <c r="D173" s="301"/>
      <c r="E173" s="301"/>
      <c r="F173" s="324" t="s">
        <v>1062</v>
      </c>
      <c r="G173" s="301"/>
      <c r="H173" s="301" t="s">
        <v>1129</v>
      </c>
      <c r="I173" s="301" t="s">
        <v>1072</v>
      </c>
      <c r="J173" s="301"/>
      <c r="K173" s="349"/>
    </row>
    <row r="174" s="1" customFormat="1" ht="15" customHeight="1">
      <c r="B174" s="326"/>
      <c r="C174" s="301" t="s">
        <v>1081</v>
      </c>
      <c r="D174" s="301"/>
      <c r="E174" s="301"/>
      <c r="F174" s="324" t="s">
        <v>1068</v>
      </c>
      <c r="G174" s="301"/>
      <c r="H174" s="301" t="s">
        <v>1129</v>
      </c>
      <c r="I174" s="301" t="s">
        <v>1064</v>
      </c>
      <c r="J174" s="301">
        <v>50</v>
      </c>
      <c r="K174" s="349"/>
    </row>
    <row r="175" s="1" customFormat="1" ht="15" customHeight="1">
      <c r="B175" s="326"/>
      <c r="C175" s="301" t="s">
        <v>1089</v>
      </c>
      <c r="D175" s="301"/>
      <c r="E175" s="301"/>
      <c r="F175" s="324" t="s">
        <v>1068</v>
      </c>
      <c r="G175" s="301"/>
      <c r="H175" s="301" t="s">
        <v>1129</v>
      </c>
      <c r="I175" s="301" t="s">
        <v>1064</v>
      </c>
      <c r="J175" s="301">
        <v>50</v>
      </c>
      <c r="K175" s="349"/>
    </row>
    <row r="176" s="1" customFormat="1" ht="15" customHeight="1">
      <c r="B176" s="326"/>
      <c r="C176" s="301" t="s">
        <v>1087</v>
      </c>
      <c r="D176" s="301"/>
      <c r="E176" s="301"/>
      <c r="F176" s="324" t="s">
        <v>1068</v>
      </c>
      <c r="G176" s="301"/>
      <c r="H176" s="301" t="s">
        <v>1129</v>
      </c>
      <c r="I176" s="301" t="s">
        <v>1064</v>
      </c>
      <c r="J176" s="301">
        <v>50</v>
      </c>
      <c r="K176" s="349"/>
    </row>
    <row r="177" s="1" customFormat="1" ht="15" customHeight="1">
      <c r="B177" s="326"/>
      <c r="C177" s="301" t="s">
        <v>115</v>
      </c>
      <c r="D177" s="301"/>
      <c r="E177" s="301"/>
      <c r="F177" s="324" t="s">
        <v>1062</v>
      </c>
      <c r="G177" s="301"/>
      <c r="H177" s="301" t="s">
        <v>1130</v>
      </c>
      <c r="I177" s="301" t="s">
        <v>1131</v>
      </c>
      <c r="J177" s="301"/>
      <c r="K177" s="349"/>
    </row>
    <row r="178" s="1" customFormat="1" ht="15" customHeight="1">
      <c r="B178" s="326"/>
      <c r="C178" s="301" t="s">
        <v>56</v>
      </c>
      <c r="D178" s="301"/>
      <c r="E178" s="301"/>
      <c r="F178" s="324" t="s">
        <v>1062</v>
      </c>
      <c r="G178" s="301"/>
      <c r="H178" s="301" t="s">
        <v>1132</v>
      </c>
      <c r="I178" s="301" t="s">
        <v>1133</v>
      </c>
      <c r="J178" s="301">
        <v>1</v>
      </c>
      <c r="K178" s="349"/>
    </row>
    <row r="179" s="1" customFormat="1" ht="15" customHeight="1">
      <c r="B179" s="326"/>
      <c r="C179" s="301" t="s">
        <v>52</v>
      </c>
      <c r="D179" s="301"/>
      <c r="E179" s="301"/>
      <c r="F179" s="324" t="s">
        <v>1062</v>
      </c>
      <c r="G179" s="301"/>
      <c r="H179" s="301" t="s">
        <v>1134</v>
      </c>
      <c r="I179" s="301" t="s">
        <v>1064</v>
      </c>
      <c r="J179" s="301">
        <v>20</v>
      </c>
      <c r="K179" s="349"/>
    </row>
    <row r="180" s="1" customFormat="1" ht="15" customHeight="1">
      <c r="B180" s="326"/>
      <c r="C180" s="301" t="s">
        <v>53</v>
      </c>
      <c r="D180" s="301"/>
      <c r="E180" s="301"/>
      <c r="F180" s="324" t="s">
        <v>1062</v>
      </c>
      <c r="G180" s="301"/>
      <c r="H180" s="301" t="s">
        <v>1135</v>
      </c>
      <c r="I180" s="301" t="s">
        <v>1064</v>
      </c>
      <c r="J180" s="301">
        <v>255</v>
      </c>
      <c r="K180" s="349"/>
    </row>
    <row r="181" s="1" customFormat="1" ht="15" customHeight="1">
      <c r="B181" s="326"/>
      <c r="C181" s="301" t="s">
        <v>116</v>
      </c>
      <c r="D181" s="301"/>
      <c r="E181" s="301"/>
      <c r="F181" s="324" t="s">
        <v>1062</v>
      </c>
      <c r="G181" s="301"/>
      <c r="H181" s="301" t="s">
        <v>1026</v>
      </c>
      <c r="I181" s="301" t="s">
        <v>1064</v>
      </c>
      <c r="J181" s="301">
        <v>10</v>
      </c>
      <c r="K181" s="349"/>
    </row>
    <row r="182" s="1" customFormat="1" ht="15" customHeight="1">
      <c r="B182" s="326"/>
      <c r="C182" s="301" t="s">
        <v>117</v>
      </c>
      <c r="D182" s="301"/>
      <c r="E182" s="301"/>
      <c r="F182" s="324" t="s">
        <v>1062</v>
      </c>
      <c r="G182" s="301"/>
      <c r="H182" s="301" t="s">
        <v>1136</v>
      </c>
      <c r="I182" s="301" t="s">
        <v>1097</v>
      </c>
      <c r="J182" s="301"/>
      <c r="K182" s="349"/>
    </row>
    <row r="183" s="1" customFormat="1" ht="15" customHeight="1">
      <c r="B183" s="326"/>
      <c r="C183" s="301" t="s">
        <v>1137</v>
      </c>
      <c r="D183" s="301"/>
      <c r="E183" s="301"/>
      <c r="F183" s="324" t="s">
        <v>1062</v>
      </c>
      <c r="G183" s="301"/>
      <c r="H183" s="301" t="s">
        <v>1138</v>
      </c>
      <c r="I183" s="301" t="s">
        <v>1097</v>
      </c>
      <c r="J183" s="301"/>
      <c r="K183" s="349"/>
    </row>
    <row r="184" s="1" customFormat="1" ht="15" customHeight="1">
      <c r="B184" s="326"/>
      <c r="C184" s="301" t="s">
        <v>1126</v>
      </c>
      <c r="D184" s="301"/>
      <c r="E184" s="301"/>
      <c r="F184" s="324" t="s">
        <v>1062</v>
      </c>
      <c r="G184" s="301"/>
      <c r="H184" s="301" t="s">
        <v>1139</v>
      </c>
      <c r="I184" s="301" t="s">
        <v>1097</v>
      </c>
      <c r="J184" s="301"/>
      <c r="K184" s="349"/>
    </row>
    <row r="185" s="1" customFormat="1" ht="15" customHeight="1">
      <c r="B185" s="326"/>
      <c r="C185" s="301" t="s">
        <v>119</v>
      </c>
      <c r="D185" s="301"/>
      <c r="E185" s="301"/>
      <c r="F185" s="324" t="s">
        <v>1068</v>
      </c>
      <c r="G185" s="301"/>
      <c r="H185" s="301" t="s">
        <v>1140</v>
      </c>
      <c r="I185" s="301" t="s">
        <v>1064</v>
      </c>
      <c r="J185" s="301">
        <v>50</v>
      </c>
      <c r="K185" s="349"/>
    </row>
    <row r="186" s="1" customFormat="1" ht="15" customHeight="1">
      <c r="B186" s="326"/>
      <c r="C186" s="301" t="s">
        <v>1141</v>
      </c>
      <c r="D186" s="301"/>
      <c r="E186" s="301"/>
      <c r="F186" s="324" t="s">
        <v>1068</v>
      </c>
      <c r="G186" s="301"/>
      <c r="H186" s="301" t="s">
        <v>1142</v>
      </c>
      <c r="I186" s="301" t="s">
        <v>1143</v>
      </c>
      <c r="J186" s="301"/>
      <c r="K186" s="349"/>
    </row>
    <row r="187" s="1" customFormat="1" ht="15" customHeight="1">
      <c r="B187" s="326"/>
      <c r="C187" s="301" t="s">
        <v>1144</v>
      </c>
      <c r="D187" s="301"/>
      <c r="E187" s="301"/>
      <c r="F187" s="324" t="s">
        <v>1068</v>
      </c>
      <c r="G187" s="301"/>
      <c r="H187" s="301" t="s">
        <v>1145</v>
      </c>
      <c r="I187" s="301" t="s">
        <v>1143</v>
      </c>
      <c r="J187" s="301"/>
      <c r="K187" s="349"/>
    </row>
    <row r="188" s="1" customFormat="1" ht="15" customHeight="1">
      <c r="B188" s="326"/>
      <c r="C188" s="301" t="s">
        <v>1146</v>
      </c>
      <c r="D188" s="301"/>
      <c r="E188" s="301"/>
      <c r="F188" s="324" t="s">
        <v>1068</v>
      </c>
      <c r="G188" s="301"/>
      <c r="H188" s="301" t="s">
        <v>1147</v>
      </c>
      <c r="I188" s="301" t="s">
        <v>1143</v>
      </c>
      <c r="J188" s="301"/>
      <c r="K188" s="349"/>
    </row>
    <row r="189" s="1" customFormat="1" ht="15" customHeight="1">
      <c r="B189" s="326"/>
      <c r="C189" s="362" t="s">
        <v>1148</v>
      </c>
      <c r="D189" s="301"/>
      <c r="E189" s="301"/>
      <c r="F189" s="324" t="s">
        <v>1068</v>
      </c>
      <c r="G189" s="301"/>
      <c r="H189" s="301" t="s">
        <v>1149</v>
      </c>
      <c r="I189" s="301" t="s">
        <v>1150</v>
      </c>
      <c r="J189" s="363" t="s">
        <v>1151</v>
      </c>
      <c r="K189" s="349"/>
    </row>
    <row r="190" s="1" customFormat="1" ht="15" customHeight="1">
      <c r="B190" s="326"/>
      <c r="C190" s="362" t="s">
        <v>41</v>
      </c>
      <c r="D190" s="301"/>
      <c r="E190" s="301"/>
      <c r="F190" s="324" t="s">
        <v>1062</v>
      </c>
      <c r="G190" s="301"/>
      <c r="H190" s="298" t="s">
        <v>1152</v>
      </c>
      <c r="I190" s="301" t="s">
        <v>1153</v>
      </c>
      <c r="J190" s="301"/>
      <c r="K190" s="349"/>
    </row>
    <row r="191" s="1" customFormat="1" ht="15" customHeight="1">
      <c r="B191" s="326"/>
      <c r="C191" s="362" t="s">
        <v>1154</v>
      </c>
      <c r="D191" s="301"/>
      <c r="E191" s="301"/>
      <c r="F191" s="324" t="s">
        <v>1062</v>
      </c>
      <c r="G191" s="301"/>
      <c r="H191" s="301" t="s">
        <v>1155</v>
      </c>
      <c r="I191" s="301" t="s">
        <v>1097</v>
      </c>
      <c r="J191" s="301"/>
      <c r="K191" s="349"/>
    </row>
    <row r="192" s="1" customFormat="1" ht="15" customHeight="1">
      <c r="B192" s="326"/>
      <c r="C192" s="362" t="s">
        <v>1156</v>
      </c>
      <c r="D192" s="301"/>
      <c r="E192" s="301"/>
      <c r="F192" s="324" t="s">
        <v>1062</v>
      </c>
      <c r="G192" s="301"/>
      <c r="H192" s="301" t="s">
        <v>1157</v>
      </c>
      <c r="I192" s="301" t="s">
        <v>1097</v>
      </c>
      <c r="J192" s="301"/>
      <c r="K192" s="349"/>
    </row>
    <row r="193" s="1" customFormat="1" ht="15" customHeight="1">
      <c r="B193" s="326"/>
      <c r="C193" s="362" t="s">
        <v>1158</v>
      </c>
      <c r="D193" s="301"/>
      <c r="E193" s="301"/>
      <c r="F193" s="324" t="s">
        <v>1068</v>
      </c>
      <c r="G193" s="301"/>
      <c r="H193" s="301" t="s">
        <v>1159</v>
      </c>
      <c r="I193" s="301" t="s">
        <v>1097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1160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1161</v>
      </c>
      <c r="D200" s="365"/>
      <c r="E200" s="365"/>
      <c r="F200" s="365" t="s">
        <v>1162</v>
      </c>
      <c r="G200" s="366"/>
      <c r="H200" s="365" t="s">
        <v>1163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1153</v>
      </c>
      <c r="D202" s="301"/>
      <c r="E202" s="301"/>
      <c r="F202" s="324" t="s">
        <v>42</v>
      </c>
      <c r="G202" s="301"/>
      <c r="H202" s="301" t="s">
        <v>1164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43</v>
      </c>
      <c r="G203" s="301"/>
      <c r="H203" s="301" t="s">
        <v>1165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46</v>
      </c>
      <c r="G204" s="301"/>
      <c r="H204" s="301" t="s">
        <v>1166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44</v>
      </c>
      <c r="G205" s="301"/>
      <c r="H205" s="301" t="s">
        <v>1167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45</v>
      </c>
      <c r="G206" s="301"/>
      <c r="H206" s="301" t="s">
        <v>1168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1109</v>
      </c>
      <c r="D208" s="301"/>
      <c r="E208" s="301"/>
      <c r="F208" s="324" t="s">
        <v>78</v>
      </c>
      <c r="G208" s="301"/>
      <c r="H208" s="301" t="s">
        <v>1169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1006</v>
      </c>
      <c r="G209" s="301"/>
      <c r="H209" s="301" t="s">
        <v>1007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1004</v>
      </c>
      <c r="G210" s="301"/>
      <c r="H210" s="301" t="s">
        <v>1170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1008</v>
      </c>
      <c r="G211" s="362"/>
      <c r="H211" s="353" t="s">
        <v>1009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630</v>
      </c>
      <c r="G212" s="362"/>
      <c r="H212" s="353" t="s">
        <v>1171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1133</v>
      </c>
      <c r="D214" s="301"/>
      <c r="E214" s="301"/>
      <c r="F214" s="324">
        <v>1</v>
      </c>
      <c r="G214" s="362"/>
      <c r="H214" s="353" t="s">
        <v>1172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1173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1174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1175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2023-01-23T12:25:58Z</dcterms:created>
  <dcterms:modified xsi:type="dcterms:W3CDTF">2023-01-23T12:26:12Z</dcterms:modified>
</cp:coreProperties>
</file>