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75-2019 (408) - Odběr pr..." sheetId="2" r:id="rId2"/>
    <sheet name="075-2019 (407) - Odběr pr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'075-2019 (408) - Odběr pr...'!$C$88:$K$401</definedName>
    <definedName name="_xlnm.Print_Area" localSheetId="1">'075-2019 (408) - Odběr pr...'!$C$4:$J$39,'075-2019 (408) - Odběr pr...'!$C$45:$J$70,'075-2019 (408) - Odběr pr...'!$C$76:$K$401</definedName>
    <definedName name="_xlnm._FilterDatabase" localSheetId="2" hidden="1">'075-2019 (407) - Odběr pr...'!$C$84:$K$221</definedName>
    <definedName name="_xlnm.Print_Area" localSheetId="2">'075-2019 (407) - Odběr pr...'!$C$4:$J$39,'075-2019 (407) - Odběr pr...'!$C$45:$J$66,'075-2019 (407) - Odběr pr...'!$C$72:$K$221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'075-2019 (408) - Odběr pr...'!$88:$88</definedName>
    <definedName name="_xlnm.Print_Titles" localSheetId="2">'075-2019 (407) - Odběr pr...'!$84:$84</definedName>
  </definedNames>
  <calcPr fullCalcOnLoad="1"/>
</workbook>
</file>

<file path=xl/sharedStrings.xml><?xml version="1.0" encoding="utf-8"?>
<sst xmlns="http://schemas.openxmlformats.org/spreadsheetml/2006/main" count="4967" uniqueCount="875">
  <si>
    <t>Export Komplet</t>
  </si>
  <si>
    <t>VZ</t>
  </si>
  <si>
    <t>2.0</t>
  </si>
  <si>
    <t>ZAMOK</t>
  </si>
  <si>
    <t>False</t>
  </si>
  <si>
    <t>{2a2e7414-fdbd-4cdc-a690-537af655643d}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</si>
  <si>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</si>
  <si>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</si>
  <si>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</si>
  <si>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</si>
  <si>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</si>
  <si>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</si>
  <si>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</si>
  <si>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</si>
  <si>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075/2019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</si>
  <si>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</si>
  <si>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</si>
  <si>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vodovodní přípojky pro ZŠ Záhuní Frenštát p/R (rozdělení odběrů pro objekty č.p. 408 a 407)</t>
  </si>
  <si>
    <t>KSO:</t>
  </si>
  <si>
    <t>827</t>
  </si>
  <si>
    <t>CC-CZ:</t>
  </si>
  <si>
    <t/>
  </si>
  <si>
    <t>Místo:</t>
  </si>
  <si>
    <t>Frenštát p/R</t>
  </si>
  <si>
    <t>Datum:</t>
  </si>
  <si>
    <t>1. 11. 2019</t>
  </si>
  <si>
    <t>Zadavatel:</t>
  </si>
  <si>
    <t>IČ:</t>
  </si>
  <si>
    <t>Město Frenštát p/R</t>
  </si>
  <si>
    <t>DIČ:</t>
  </si>
  <si>
    <t>Uchazeč:</t>
  </si>
  <si>
    <t>Vyplň údaj</t>
  </si>
  <si>
    <t>Projektant:</t>
  </si>
  <si>
    <t>12650757</t>
  </si>
  <si>
    <t>AVONA-Ing.Lubomír Novák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</si>
  <si>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</si>
  <si>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</si>
  <si>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</si>
  <si>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</si>
  <si>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</si>
  <si>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</si>
  <si>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</si>
  <si>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</si>
  <si>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</si>
  <si>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</si>
  <si>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</si>
  <si>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</si>
  <si>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</si>
  <si>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</si>
  <si>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</si>
  <si>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</si>
  <si>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</si>
  <si>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</si>
  <si>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</si>
  <si>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</si>
  <si>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</si>
  <si>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</si>
  <si>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</si>
  <si>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</si>
  <si>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</si>
  <si>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</si>
  <si>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</si>
  <si>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</si>
  <si>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</si>
  <si>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</si>
  <si>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</si>
  <si>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</si>
  <si>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</si>
  <si>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</si>
  <si>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</si>
  <si>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</si>
  <si>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</si>
  <si>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</si>
  <si>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</si>
  <si>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</si>
  <si>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</si>
  <si>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</si>
  <si>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</si>
  <si>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075/2019 (408)</t>
  </si>
  <si>
    <t>Odběr pro objekt č.p. 408</t>
  </si>
  <si>
    <t>STA</t>
  </si>
  <si>
    <t>1</t>
  </si>
  <si>
    <t>{fd028ccc-04e7-434b-81d2-558163adae9a}</t>
  </si>
  <si>
    <t>2</t>
  </si>
  <si>
    <t>075/2019 (407)</t>
  </si>
  <si>
    <t>Odběr pro objekt č.p. 407</t>
  </si>
  <si>
    <t>{f9b9b9bc-eb7d-4c2c-990b-5795a1247213}</t>
  </si>
  <si>
    <t>KRYCÍ LIST SOUPISU PRACÍ</t>
  </si>
  <si>
    <t>Objekt:</t>
  </si>
  <si>
    <t>075/2019 (408) - Odběr pro objekt č.p. 408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</si>
  <si>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</si>
  <si>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</si>
  <si>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</si>
  <si>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</si>
  <si>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</si>
  <si>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</si>
  <si>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</si>
  <si>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</si>
  <si>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</si>
  <si>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89 - Ostatní konstrukce</t>
  </si>
  <si>
    <t xml:space="preserve">    9 - Ostatní konstrukce a práce, bourání</t>
  </si>
  <si>
    <t xml:space="preserve">    99 - Přesun hmot a manipulace se sutí</t>
  </si>
  <si>
    <t xml:space="preserve">    998 - Přesun hmot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</si>
  <si>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</si>
  <si>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</si>
  <si>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</si>
  <si>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</si>
  <si>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</si>
  <si>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</si>
  <si>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</si>
  <si>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</si>
  <si>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</si>
  <si>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</si>
  <si>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</si>
  <si>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</si>
  <si>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</si>
  <si>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</si>
  <si>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</si>
  <si>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</si>
  <si>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</si>
  <si>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</si>
  <si>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</si>
  <si>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</si>
  <si>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</si>
  <si>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</si>
  <si>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2019 02</t>
  </si>
  <si>
    <t>4</t>
  </si>
  <si>
    <t>165685864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</si>
  <si>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</si>
  <si>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</si>
  <si>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VV</t>
  </si>
  <si>
    <t>1,6*0,6</t>
  </si>
  <si>
    <t>Součet</t>
  </si>
  <si>
    <t>113107323</t>
  </si>
  <si>
    <t>Odstranění podkladu z kameniva drceného tl 300 mm strojně pl do 50 m2</t>
  </si>
  <si>
    <t>-1763846085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</si>
  <si>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</si>
  <si>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16,29*0,6" viz D.2., D.3.</t>
  </si>
  <si>
    <t>3</t>
  </si>
  <si>
    <t>113107341</t>
  </si>
  <si>
    <t>Odstranění podkladu živičného tl 50 mm strojně pl do 50 m2</t>
  </si>
  <si>
    <t>-661570020</t>
  </si>
  <si>
    <t>Odstranění podkladů nebo krytů strojně plochy jednotlivě do 50 m2 s přemístěním hmot na skládku na vzdálenost do 3 m nebo s naložením na dopravní prostředek živičných, o tl. vrstvy do 50 mm</t>
  </si>
  <si>
    <t>113107342</t>
  </si>
  <si>
    <t>Odstranění podkladu živičného tl 100 mm strojně pl do 50 m2</t>
  </si>
  <si>
    <t>-436026723</t>
  </si>
  <si>
    <t>Odstranění podkladů nebo krytů strojně plochy jednotlivě do 50 m2 s přemístěním hmot na skládku na vzdálenost do 3 m nebo s naložením na dopravní prostředek živičných, o tl. vrstvy přes 50 do 100 mm</t>
  </si>
  <si>
    <t>5</t>
  </si>
  <si>
    <t>113201111</t>
  </si>
  <si>
    <t>Vytrhání obrub chodníkových ležatých</t>
  </si>
  <si>
    <t>m</t>
  </si>
  <si>
    <t>CS ÚRS 2019 01</t>
  </si>
  <si>
    <t>-1018666065</t>
  </si>
  <si>
    <t>Vytrhání obrub s vybouráním lože, s přemístěním hmot na skládku na vzdálenost do 3 m nebo s naložením na dopravní prostředek chodníkových ležatých</t>
  </si>
  <si>
    <t>2" asf.kom. viz.D.2</t>
  </si>
  <si>
    <t>4" dl. ch. viz.D.2</t>
  </si>
  <si>
    <t>6</t>
  </si>
  <si>
    <t>119001401</t>
  </si>
  <si>
    <t>Dočasné zajištění potrubí ocelového nebo litinového DN do 200 mm</t>
  </si>
  <si>
    <t>-597185382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</si>
  <si>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</si>
  <si>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1" vodovd OC DN100 viz. D.2., D.3.</t>
  </si>
  <si>
    <t>1" plynovod DN65 viz. D.2., D.3.</t>
  </si>
  <si>
    <t>1" plynovodní přípojka viz. D.2., D.3.</t>
  </si>
  <si>
    <t>7</t>
  </si>
  <si>
    <t>119001422</t>
  </si>
  <si>
    <t>Dočasné zajištění kabelů a kabelových tratí z 6 volně ložených kabelů</t>
  </si>
  <si>
    <t>CS ÚRS 2017 02</t>
  </si>
  <si>
    <t>1276653649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</si>
  <si>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</si>
  <si>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1" sdělovací kabel</t>
  </si>
  <si>
    <t>8</t>
  </si>
  <si>
    <t>120001101</t>
  </si>
  <si>
    <t>Příplatek za ztížení vykopávky v blízkosti podzemního vedení</t>
  </si>
  <si>
    <t>m3</t>
  </si>
  <si>
    <t>531700445</t>
  </si>
  <si>
    <t>Příplatek k cenám vykopávek za ztížení vykopávky v blízkosti podzemního vedení nebo výbušnin v horninách jakékoliv třídy</t>
  </si>
  <si>
    <t>4*1,48*0,6</t>
  </si>
  <si>
    <t>9</t>
  </si>
  <si>
    <t>132201101</t>
  </si>
  <si>
    <t>Hloubení rýh š do 600 mm v hornině tř. 3 objemu do 100 m3</t>
  </si>
  <si>
    <t>-2006268754</t>
  </si>
  <si>
    <t>Hloubení zapažených i nezapažených rýh šířky do 600 mm s urovnáním dna do předepsaného profilu a spádu v hornině tř. 3 do 100 m3</t>
  </si>
  <si>
    <t>(93,69-3)*0,6*1,55</t>
  </si>
  <si>
    <t>-0,6*0,45*16,29 " asf.kom.</t>
  </si>
  <si>
    <t>Mezisoučet</t>
  </si>
  <si>
    <t>79,944*0,6 " v hor.tř. III.-60%</t>
  </si>
  <si>
    <t>10</t>
  </si>
  <si>
    <t>132201109</t>
  </si>
  <si>
    <t>Příplatek za lepivost k hloubení rýh š do 600 mm v hornině tř. 3</t>
  </si>
  <si>
    <t>-931421070</t>
  </si>
  <si>
    <t>Hloubení zapažených i nezapažených rýh šířky do 600 mm s urovnáním dna do předepsaného profilu a spádu v hornině tř. 3 Příplatek k cenám za lepivost horniny tř. 3</t>
  </si>
  <si>
    <t>11</t>
  </si>
  <si>
    <t>132301101</t>
  </si>
  <si>
    <t>Hloubení rýh š do 600 mm v hornině tř. 4 objemu do 100 m3</t>
  </si>
  <si>
    <t>2073338898</t>
  </si>
  <si>
    <t>Hloubení zapažených i nezapažených rýh šířky do 600 mm s urovnáním dna do předepsaného profilu a spádu v hornině tř. 4 do 100 m3</t>
  </si>
  <si>
    <t>79,944*0,4 " v hor.tř. IV.-40%</t>
  </si>
  <si>
    <t>12</t>
  </si>
  <si>
    <t>132301109</t>
  </si>
  <si>
    <t>Příplatek za lepivost k hloubení rýh š do 600 mm v hornině tř. 4</t>
  </si>
  <si>
    <t>-1193942445</t>
  </si>
  <si>
    <t>Hloubení zapažených i nezapažených rýh šířky do 600 mm s urovnáním dna do předepsaného profilu a spádu v hornině tř. 4 Příplatek k cenám za lepivost horniny tř. 4</t>
  </si>
  <si>
    <t>13</t>
  </si>
  <si>
    <t>151101101</t>
  </si>
  <si>
    <t>Zřízení příložného pažení a rozepření stěn rýh hl do 2 m</t>
  </si>
  <si>
    <t>381940470</t>
  </si>
  <si>
    <t>Zřízení pažení a rozepření stěn rýh pro podzemní vedení pro všechny šířky rýhy příložné pro jakoukoliv mezerovitost, hloubky do 2 m</t>
  </si>
  <si>
    <t>(33,69-3)*1,5*2</t>
  </si>
  <si>
    <t>14</t>
  </si>
  <si>
    <t>151101111</t>
  </si>
  <si>
    <t>Odstranění příložného pažení a rozepření stěn rýh hl do 2 m</t>
  </si>
  <si>
    <t>-442330570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</si>
  <si>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</si>
  <si>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</si>
  <si>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</si>
  <si>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-1356607573</t>
  </si>
  <si>
    <t>Svislé přemístění výkopku bez naložení do dopravní nádoby avšak s vyprázdněním dopravní nádoby na hromadu nebo do dopravního prostředku z horniny tř. 1 až 4, při hloubce výkopu přes 1 do 2,5 m</t>
  </si>
  <si>
    <t>16</t>
  </si>
  <si>
    <t>162601102</t>
  </si>
  <si>
    <t>Vodorovné přemístění do 5000 m výkopku/sypaniny z horniny tř. 1 až 4</t>
  </si>
  <si>
    <t>-108707053</t>
  </si>
  <si>
    <t>Vodorovné přemístění výkopku nebo sypaniny po suchu na obvyklém dopravním prostředku, bez naložení výkopku, avšak se složením bez rozhrnutí z horniny tř. 1 až 4 na vzdálenost přes 4 000 do 5 000 m</t>
  </si>
  <si>
    <t>0,6*0,05*(93,69-3)</t>
  </si>
  <si>
    <t>Mezisoučet" lože výkopu</t>
  </si>
  <si>
    <t>16,29*0,6*(1,587-0,05-0,38)" asf.kom.</t>
  </si>
  <si>
    <t>Mezisoučet" zásyp ŠD v kom.</t>
  </si>
  <si>
    <t>17</t>
  </si>
  <si>
    <t>167101101</t>
  </si>
  <si>
    <t>Nakládání výkopku z hornin tř. 1 až 4 do 100 m3</t>
  </si>
  <si>
    <t>-1830281904</t>
  </si>
  <si>
    <t>Nakládání, skládání a překládání neulehlého výkopku nebo sypaniny nakládání, množství do 100 m3, z hornin tř. 1 až 4</t>
  </si>
  <si>
    <t>18</t>
  </si>
  <si>
    <t>171201201</t>
  </si>
  <si>
    <t>Uložení sypaniny na skládky</t>
  </si>
  <si>
    <t>-769997403</t>
  </si>
  <si>
    <t>19</t>
  </si>
  <si>
    <t>174101101</t>
  </si>
  <si>
    <t>Zásyp jam, šachet rýh nebo kolem objektů sypaninou se zhutněním</t>
  </si>
  <si>
    <t>-474399204</t>
  </si>
  <si>
    <t>Zásyp sypaninou z jakékoliv horniny s uložením výkopku ve vrstvách se zhutněním jam, šachet, rýh nebo kolem objektů v těchto vykopávkách</t>
  </si>
  <si>
    <t>"-0,6*0,45*16,29 - asf.kom.-dosypat po vrch</t>
  </si>
  <si>
    <t>-0,6*(0,08+0,3)*(93,69-3)" obsyp</t>
  </si>
  <si>
    <t>-0,6*0,05*(93,69-3)" podsyp</t>
  </si>
  <si>
    <t>20</t>
  </si>
  <si>
    <t>M</t>
  </si>
  <si>
    <t>583441720</t>
  </si>
  <si>
    <t>štěrkodrť frakce 0-32 třída C</t>
  </si>
  <si>
    <t>t</t>
  </si>
  <si>
    <t>2064212029</t>
  </si>
  <si>
    <t>(1,46+1,68+1,62)/3=1,587</t>
  </si>
  <si>
    <t>175102109</t>
  </si>
  <si>
    <t>Příplatek k obsypání potrubí při překopech inž sítí objemu do 10 m3 za prohození sypaniny sítem</t>
  </si>
  <si>
    <t>-336054938</t>
  </si>
  <si>
    <t>Obsypání potrubí při překopech inženýrských sítí objemu do 10 m3 sypaninou z vhodných hornin tř. 1 až 4 nebo materiálem připraveným podél výkopu ve vzdálenosti do 3 m od jeho kraje, pro jakoukoliv hloubku výkopu a míru zhutnění Příplatek k ceně za prohození sypaniny sítem</t>
  </si>
  <si>
    <t>0,6*(0,08+0,3)*(93,69-3)</t>
  </si>
  <si>
    <t>22</t>
  </si>
  <si>
    <t>175151101</t>
  </si>
  <si>
    <t>Obsypání potrubí strojně sypaninou bez prohození, uloženou do 3 m</t>
  </si>
  <si>
    <t>-201065761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</si>
  <si>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</si>
  <si>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23</t>
  </si>
  <si>
    <t>181111111</t>
  </si>
  <si>
    <t>Plošná úprava terénu do 500 m2 zemina tř 1 až 4 nerovnosti do 100 mm v rovinně a svahu do 1:5</t>
  </si>
  <si>
    <t>-293626595</t>
  </si>
  <si>
    <t>Plošná úprava terénu v zemině tř. 1 až 4 s urovnáním povrchu bez doplnění ornice souvislé plochy do 500 m2 při nerovnostech terénu přes 50 do 100 mm v rovině nebo na svahu do 1:5</t>
  </si>
  <si>
    <t>0,6*(93,69-3-16,29-1,5)" viz. D.2., D.3.</t>
  </si>
  <si>
    <t>3- vodoměrná šachta</t>
  </si>
  <si>
    <t>16,29-asf.kom</t>
  </si>
  <si>
    <t>1,6-ch.dlažba</t>
  </si>
  <si>
    <t>24</t>
  </si>
  <si>
    <t>181411131</t>
  </si>
  <si>
    <t>Založení parkového trávníku výsevem plochy do 1000 m2 v rovině a ve svahu do 1:5</t>
  </si>
  <si>
    <t>1392083452</t>
  </si>
  <si>
    <t>Založení trávníku na půdě předem připravené plochy do 1000 m2 výsevem včetně utažení parkového v rovině nebo na svahu do 1:5</t>
  </si>
  <si>
    <t>43,74</t>
  </si>
  <si>
    <t>25</t>
  </si>
  <si>
    <t>00572410</t>
  </si>
  <si>
    <t>osivo směs travní parková</t>
  </si>
  <si>
    <t>kg</t>
  </si>
  <si>
    <t>1384446017</t>
  </si>
  <si>
    <t>43,74*0,015 'Přepočtené koeficientem množství</t>
  </si>
  <si>
    <t>Vodorovné konstrukce</t>
  </si>
  <si>
    <t>26</t>
  </si>
  <si>
    <t>451573111</t>
  </si>
  <si>
    <t>Lože pod potrubí otevřený výkop ze štěrkopísku</t>
  </si>
  <si>
    <t>-161765946</t>
  </si>
  <si>
    <t>Lože pod potrubí, stoky a drobné objekty v otevřeném výkopu z písku a štěrkopísku do 63 mm</t>
  </si>
  <si>
    <t>27</t>
  </si>
  <si>
    <t>452313131</t>
  </si>
  <si>
    <t>Podkladní bloky z betonu prostého tř. C 12/15 otevřený výkop</t>
  </si>
  <si>
    <t>956932222</t>
  </si>
  <si>
    <t>Podkladní a zajišťovací konstrukce z betonu prostého v otevřeném výkopu bloky pro potrubí z betonu tř. C 12/15</t>
  </si>
  <si>
    <t xml:space="preserve">8*0,1 "bet.bloky </t>
  </si>
  <si>
    <t>Komunikace pozemní</t>
  </si>
  <si>
    <t>28</t>
  </si>
  <si>
    <t>564851111</t>
  </si>
  <si>
    <t>Podklad ze štěrkodrtě ŠD tl 150 mm</t>
  </si>
  <si>
    <t>1090578719</t>
  </si>
  <si>
    <t>Podklad ze štěrkodrti ŠD s rozprostřením a zhutněním, po zhutnění tl. 150 mm</t>
  </si>
  <si>
    <t>(16,29*0,6)*2" viz D.2., D.3.- 300 mm</t>
  </si>
  <si>
    <t>29</t>
  </si>
  <si>
    <t>573111113</t>
  </si>
  <si>
    <t>Postřik živičný infiltrační s posypem z asfaltu množství 1,5 kg/m2</t>
  </si>
  <si>
    <t>389872465</t>
  </si>
  <si>
    <t>Postřik infiltrační PI z asfaltu silničního s posypem kamenivem, v množství 1,50 kg/m2</t>
  </si>
  <si>
    <t>(16,29*0,6)*2" viz D.2., D.3.- 3kg/m2</t>
  </si>
  <si>
    <t>30</t>
  </si>
  <si>
    <t>573211107</t>
  </si>
  <si>
    <t>Postřik živičný spojovací z asfaltu v množství 0,30 kg/m2</t>
  </si>
  <si>
    <t>-1139808680</t>
  </si>
  <si>
    <t>Postřik spojovací PS bez posypu kamenivem z asfaltu silničního, v množství 0,30 kg/m2</t>
  </si>
  <si>
    <t>31</t>
  </si>
  <si>
    <t>577144131</t>
  </si>
  <si>
    <t>Asfaltový beton vrstva obrusná ACO 11 (ABS) tř. I tl 50 mm š do 3 m z modifikovaného asfaltu</t>
  </si>
  <si>
    <t>1605144728</t>
  </si>
  <si>
    <t>Asfaltový beton vrstva obrusná ACO 11 (ABS) s rozprostřením a se zhutněním z modifikovaného asfaltu v pruhu šířky do 3 m, po zhutnění tl. 50 mm</t>
  </si>
  <si>
    <t>32</t>
  </si>
  <si>
    <t>577145132</t>
  </si>
  <si>
    <t>Asfaltový beton vrstva ložní ACL 16 (ABH) tl 50 mm š do 3 m z modifikovaného asfaltu</t>
  </si>
  <si>
    <t>-2086834010</t>
  </si>
  <si>
    <t>Asfaltový beton vrstva ložní ACL 16 (ABH) s rozprostřením a zhutněním z modifikovaného asfaltu v pruhu šířky do 3 m, po zhutnění tl. 50 mm</t>
  </si>
  <si>
    <t>(16,29*0,6)*2" viz D.2., D.3. -tl. 100mm</t>
  </si>
  <si>
    <t>33</t>
  </si>
  <si>
    <t>596811220</t>
  </si>
  <si>
    <t>Kladení betonové dlažby komunikací pro pěší do lože z kameniva vel do 0,25 m2 plochy do 50 m2</t>
  </si>
  <si>
    <t>-1245857626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</si>
  <si>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</si>
  <si>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Trubní vedení</t>
  </si>
  <si>
    <t>34</t>
  </si>
  <si>
    <t>857242122</t>
  </si>
  <si>
    <t>Montáž litinových tvarovek jednoosých přírubových otevřený výkop DN 80</t>
  </si>
  <si>
    <t>kus</t>
  </si>
  <si>
    <t>-570917683</t>
  </si>
  <si>
    <t>Montáž litinových tvarovek na potrubí litinovém tlakovém jednoosých na potrubí z trub přírubových v otevřeném výkopu, kanálu nebo v šachtě DN 80</t>
  </si>
  <si>
    <t>7" viz. D.4.</t>
  </si>
  <si>
    <t>35</t>
  </si>
  <si>
    <t>504908000016</t>
  </si>
  <si>
    <t>8/8 DÍRY KOLENO PATNÍ PŘÍRUBOVÉ 80 - 8/8 DÍRY</t>
  </si>
  <si>
    <t>KS</t>
  </si>
  <si>
    <t>-564698286</t>
  </si>
  <si>
    <t>VODA+KANAL Trubní tvarovky 8/8 DÍRY KOLENO PATNÍ PŘÍRUBOVÉ 80 - 8/8 DÍRY</t>
  </si>
  <si>
    <t>2" viz. D.4.</t>
  </si>
  <si>
    <t>36</t>
  </si>
  <si>
    <t>HWL.853008000016</t>
  </si>
  <si>
    <t>TVAROVKA OBLOUK 90° 80</t>
  </si>
  <si>
    <t>14465922</t>
  </si>
  <si>
    <t>1" viz. D.4.</t>
  </si>
  <si>
    <t>37</t>
  </si>
  <si>
    <t>HWL.799408000016</t>
  </si>
  <si>
    <t>SYNOFLEX - S PŘÍRUBOU 80 (85-105)</t>
  </si>
  <si>
    <t>867910540</t>
  </si>
  <si>
    <t>38</t>
  </si>
  <si>
    <t>HWL.799410008016</t>
  </si>
  <si>
    <t>SYNOFLEX - S PŘÍRUBOU REDUKOVANÝ 80/100 (80/104-132)</t>
  </si>
  <si>
    <t>-642814429</t>
  </si>
  <si>
    <t>39</t>
  </si>
  <si>
    <t>HWL.850008015016</t>
  </si>
  <si>
    <t>TVAROVKA FF KUS 80/150</t>
  </si>
  <si>
    <t>-141461092</t>
  </si>
  <si>
    <t>40</t>
  </si>
  <si>
    <t>HWL.850008020016</t>
  </si>
  <si>
    <t>TVAROVKA FF KUS 80/200</t>
  </si>
  <si>
    <t>-330284020</t>
  </si>
  <si>
    <t>41</t>
  </si>
  <si>
    <t>857244122</t>
  </si>
  <si>
    <t>Montáž litinových tvarovek odbočných přírubových otevřený výkop DN 80</t>
  </si>
  <si>
    <t>575867765</t>
  </si>
  <si>
    <t>Montáž litinových tvarovek na potrubí litinovém tlakovém odbočných na potrubí z trub přírubových v otevřeném výkopu, kanálu nebo v šachtě DN 80</t>
  </si>
  <si>
    <t>2 "viz. D.4.</t>
  </si>
  <si>
    <t>42</t>
  </si>
  <si>
    <t>HWL.851008008016</t>
  </si>
  <si>
    <t>TVAROVKA T KUS 80-80</t>
  </si>
  <si>
    <t>-459825042</t>
  </si>
  <si>
    <t>43</t>
  </si>
  <si>
    <t>871241141</t>
  </si>
  <si>
    <t>Montáž potrubí z PE100 SDR 11 otevřený výkop svařovaných na tupo D 90 x 8,2 mm</t>
  </si>
  <si>
    <t>614798345</t>
  </si>
  <si>
    <t>Montáž vodovodního potrubí z plastů v otevřeném výkopu z polyetylenu PE 100 svařovaných na tupo SDR 11/PN16 D 90 x 8,2 mm</t>
  </si>
  <si>
    <t>93,69-2,24 " -vystrojení VŠ</t>
  </si>
  <si>
    <t>44</t>
  </si>
  <si>
    <t>VP403083W</t>
  </si>
  <si>
    <t>trubka dvouvrstvá PE 100 RC SafeTech RC voda  SDR11   90x8.2   100m</t>
  </si>
  <si>
    <t>-2055580684</t>
  </si>
  <si>
    <t>Tlakové rozvody - systémy PE a RC a TS Potrubí PE 100 RC SafeTech voda SafeTech RC voda  SDR11   90x8.2   100m</t>
  </si>
  <si>
    <t>45</t>
  </si>
  <si>
    <t>877241101</t>
  </si>
  <si>
    <t>Montáž elektrospojek na vodovodním potrubí z PE trub d 90</t>
  </si>
  <si>
    <t>-1690052031</t>
  </si>
  <si>
    <t>Montáž tvarovek na vodovodním plastovém potrubí z polyetylenu PE 100 elektrotvarovek SDR 11/PN16 spojek, oblouků nebo redukcí d 90</t>
  </si>
  <si>
    <t>46</t>
  </si>
  <si>
    <t>WVN.FF485620W</t>
  </si>
  <si>
    <t>Elektrokoleno 45° 90</t>
  </si>
  <si>
    <t>2047080082</t>
  </si>
  <si>
    <t>8 " viz. D.4.</t>
  </si>
  <si>
    <t>47</t>
  </si>
  <si>
    <t>WVN.FF485062W</t>
  </si>
  <si>
    <t>Koleno 15° PE100 SDR11 90</t>
  </si>
  <si>
    <t>1888486916</t>
  </si>
  <si>
    <t>48</t>
  </si>
  <si>
    <t>28615974</t>
  </si>
  <si>
    <t>elektrospojka SDR 11 PE 100 PN 16 D 90mm</t>
  </si>
  <si>
    <t>903237268</t>
  </si>
  <si>
    <t>49</t>
  </si>
  <si>
    <t>WVN.FF700213W</t>
  </si>
  <si>
    <t>Příruba PP/ocel PN10/16 90 DN80</t>
  </si>
  <si>
    <t>1679314232</t>
  </si>
  <si>
    <t>50</t>
  </si>
  <si>
    <t>WVN.FF485527W</t>
  </si>
  <si>
    <t>Lemový nákružek PE100 SDR11 90</t>
  </si>
  <si>
    <t>1080604115</t>
  </si>
  <si>
    <t>89</t>
  </si>
  <si>
    <t>Ostatní konstrukce</t>
  </si>
  <si>
    <t>51</t>
  </si>
  <si>
    <t>891241112</t>
  </si>
  <si>
    <t>Montáž vodovodních šoupátek otevřený výkop DN 80</t>
  </si>
  <si>
    <t>38973618</t>
  </si>
  <si>
    <t>Montáž vodovodních armatur na potrubí šoupátek nebo klapek uzavíracích v otevřeném výkopu nebo v šachtách s osazením zemní soupravy (bez poklopů) DN 80</t>
  </si>
  <si>
    <t>52</t>
  </si>
  <si>
    <t>400208000016</t>
  </si>
  <si>
    <t>ŠOUPĚ E2 PŘÍRUBOVÉ KRÁTKÉ 80</t>
  </si>
  <si>
    <t>-1656326959</t>
  </si>
  <si>
    <t>VODA Šoupátka a Combi armatury ŠOUPĚ E2 PŘÍRUBOVÉ KRÁTKÉ 80</t>
  </si>
  <si>
    <t>53</t>
  </si>
  <si>
    <t>950205010000</t>
  </si>
  <si>
    <t>SOUPRAVA ZEMNÍ TELESKOPICKÁ E2-0,9-1,15 50-100 (0,9-1,1m)</t>
  </si>
  <si>
    <t>83315523</t>
  </si>
  <si>
    <t>VODA+PLYN Zemní soupravy SOUPRAVA ZEMNÍ TELESKOPICKÁ E2-0,9-1,15 50-100 (0,9-1,1m)</t>
  </si>
  <si>
    <t>54</t>
  </si>
  <si>
    <t>899401112</t>
  </si>
  <si>
    <t>Osazení poklopů litinových šoupátkových</t>
  </si>
  <si>
    <t>27552987</t>
  </si>
  <si>
    <t>55</t>
  </si>
  <si>
    <t>1750KASI0001</t>
  </si>
  <si>
    <t>POKLOP ULIČNÍ SAMONIVELAČNÍ ŠOUPÁTKOVÝ (Z.S. TELE) VODA</t>
  </si>
  <si>
    <t>-1522696881</t>
  </si>
  <si>
    <t>VODA Uliční poklopy POKLOP ULIČNÍ SAMONIVELAČNÍ ŠOUPÁTKOVÝ (Z.S. TELE) VODA</t>
  </si>
  <si>
    <t>56</t>
  </si>
  <si>
    <t>348100000000</t>
  </si>
  <si>
    <t>PODKLAD. DESKA  UNI UNI</t>
  </si>
  <si>
    <t>419892150</t>
  </si>
  <si>
    <t>VO+KA+PL Uliční poklopy PODKLAD. DESKA  UNI UNI</t>
  </si>
  <si>
    <t>57</t>
  </si>
  <si>
    <t>891247111</t>
  </si>
  <si>
    <t>Montáž hydrantů podzemních DN 80</t>
  </si>
  <si>
    <t>-395099068</t>
  </si>
  <si>
    <t>Montáž vodovodních armatur na potrubí hydrantů podzemních (bez osazení poklopů) DN 80</t>
  </si>
  <si>
    <t>2" 1xpoužit původní hydrant</t>
  </si>
  <si>
    <t>58</t>
  </si>
  <si>
    <t>HWL.K24008012516</t>
  </si>
  <si>
    <t>HYDRANT DUO PODZEMNÍ 80/1,25 m</t>
  </si>
  <si>
    <t>229655267</t>
  </si>
  <si>
    <t>59</t>
  </si>
  <si>
    <t>899401113</t>
  </si>
  <si>
    <t>Osazení poklopů litinových hydrantových</t>
  </si>
  <si>
    <t>-528675966</t>
  </si>
  <si>
    <t>60</t>
  </si>
  <si>
    <t>1950KASI0001</t>
  </si>
  <si>
    <t>POKLOP ULIČNÍ SAMONIVELAČNÍ HYDRANTOVÝ BEZ LOGA HYDRANT</t>
  </si>
  <si>
    <t>883017474</t>
  </si>
  <si>
    <t>VODA Uliční poklopy POKLOP ULIČNÍ SAMONIVELAČNÍ HYDRANTOVÝ BEZ LOGA HYDRANT</t>
  </si>
  <si>
    <t>61</t>
  </si>
  <si>
    <t>348200000000</t>
  </si>
  <si>
    <t>PODKLAD. DESKA  POD HYDRANT.POKLOP</t>
  </si>
  <si>
    <t>-26578886</t>
  </si>
  <si>
    <t>VODA Uliční poklopy PODKLAD. DESKA  POD HYDRANT.POKLOP</t>
  </si>
  <si>
    <t>62</t>
  </si>
  <si>
    <t>892241111</t>
  </si>
  <si>
    <t>Tlaková zkouška vodou potrubí do 80</t>
  </si>
  <si>
    <t>-221498619</t>
  </si>
  <si>
    <t>Tlakové zkoušky vodou na potrubí DN do 80</t>
  </si>
  <si>
    <t>93,69</t>
  </si>
  <si>
    <t>63</t>
  </si>
  <si>
    <t>892273122</t>
  </si>
  <si>
    <t>Proplach a dezinfekce vodovodního potrubí DN od 80 do 125</t>
  </si>
  <si>
    <t>324783624</t>
  </si>
  <si>
    <t>64</t>
  </si>
  <si>
    <t>899712111</t>
  </si>
  <si>
    <t>Orientační tabulky na zdivu</t>
  </si>
  <si>
    <t>-1611936324</t>
  </si>
  <si>
    <t>Orientační tabulky na vodovodních a kanalizačních řadech na zdivu</t>
  </si>
  <si>
    <t>65</t>
  </si>
  <si>
    <t>899721111</t>
  </si>
  <si>
    <t>Signalizační vodič DN do 150 mm na potrubí PVC</t>
  </si>
  <si>
    <t>1192090200</t>
  </si>
  <si>
    <t>Signalizační vodič na potrubí PVC DN do 150 mm</t>
  </si>
  <si>
    <t>66</t>
  </si>
  <si>
    <t>899722113</t>
  </si>
  <si>
    <t>Krytí potrubí z plastů výstražnou fólií z PVC 34cm</t>
  </si>
  <si>
    <t>562254134</t>
  </si>
  <si>
    <t>Krytí potrubí z plastů výstražnou fólií z PVC šířky 34cm</t>
  </si>
  <si>
    <t>93,69-3</t>
  </si>
  <si>
    <t>67</t>
  </si>
  <si>
    <t>R1</t>
  </si>
  <si>
    <t xml:space="preserve">Vystrojení vodoměrné šachty </t>
  </si>
  <si>
    <t>ks</t>
  </si>
  <si>
    <t>-1725226850</t>
  </si>
  <si>
    <t>Vystrojení vodoměrné šachty</t>
  </si>
  <si>
    <t xml:space="preserve">1ks- vodoměru WPV - DN 50/20 (sdružený) </t>
  </si>
  <si>
    <t xml:space="preserve">2ks- příruba protismyková H.č. 0400 DN 80/90, PN 16 </t>
  </si>
  <si>
    <t xml:space="preserve">2ks- šoupátko č H.č. 4000E2 DN 80   </t>
  </si>
  <si>
    <t xml:space="preserve">2ks- redukce FFR DN 80/50 </t>
  </si>
  <si>
    <t xml:space="preserve">1ks- FF kus DN 50/300 </t>
  </si>
  <si>
    <t xml:space="preserve">1ks- FF kus DN 50/200 </t>
  </si>
  <si>
    <t xml:space="preserve">1ks- F-kus DN 80/350 </t>
  </si>
  <si>
    <t>1ks- zpětná klapka bezpřírubová DN 80</t>
  </si>
  <si>
    <t xml:space="preserve">1ks- protismyková příruba H.č. 7602 DN 80 </t>
  </si>
  <si>
    <t>68</t>
  </si>
  <si>
    <t>R2</t>
  </si>
  <si>
    <t>Prostup stáv. VŠ DN100</t>
  </si>
  <si>
    <t>512</t>
  </si>
  <si>
    <t>7712409</t>
  </si>
  <si>
    <t>69</t>
  </si>
  <si>
    <t>R3</t>
  </si>
  <si>
    <t>sb</t>
  </si>
  <si>
    <t>1108525886</t>
  </si>
  <si>
    <t>Demontáž stav.hydrantů, tavrovek a armatur</t>
  </si>
  <si>
    <t>Ostatní konstrukce a práce, bourání</t>
  </si>
  <si>
    <t>70</t>
  </si>
  <si>
    <t>916131212</t>
  </si>
  <si>
    <t>Osazení silničního obrubníku betonového stojatého bez boční opěry do lože z betonu prostého</t>
  </si>
  <si>
    <t>26001787</t>
  </si>
  <si>
    <t>Osazení silničního obrubníku betonového se zřízením lože, s vyplněním a zatřením spár cementovou maltou stojatého bez boční opěry, do lože z betonu prostého</t>
  </si>
  <si>
    <t>2" viz. D.2.</t>
  </si>
  <si>
    <t>71</t>
  </si>
  <si>
    <t>59217031</t>
  </si>
  <si>
    <t>obrubník betonový silniční 1000x150x250mm</t>
  </si>
  <si>
    <t>1545043295</t>
  </si>
  <si>
    <t>72</t>
  </si>
  <si>
    <t>916231112</t>
  </si>
  <si>
    <t>Osazení chodníkového obrubníku betonového ležatého bez boční opěry do lože z betonu prostého</t>
  </si>
  <si>
    <t>-471103575</t>
  </si>
  <si>
    <t>Osazení chodníkového obrubníku betonového se zřízením lože, s vyplněním a zatřením spár cementovou maltou ležatého bez boční opěry, do lože z betonu prostého</t>
  </si>
  <si>
    <t>4" viz. D.2</t>
  </si>
  <si>
    <t>73</t>
  </si>
  <si>
    <t>59217024</t>
  </si>
  <si>
    <t>obrubník betonový chodníkový 500x100x250mm</t>
  </si>
  <si>
    <t>-1119858688</t>
  </si>
  <si>
    <t>74</t>
  </si>
  <si>
    <t>919732211</t>
  </si>
  <si>
    <t>Styčná spára napojení nového živičného povrchu na stávající za tepla š 15 mm hl 25 mm s prořezáním</t>
  </si>
  <si>
    <t>-1956965569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</si>
  <si>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</si>
  <si>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(16,29*2)+0,6</t>
  </si>
  <si>
    <t>75</t>
  </si>
  <si>
    <t>919735111</t>
  </si>
  <si>
    <t>Řezání stávajícího živičného krytu hl do 50 mm</t>
  </si>
  <si>
    <t>-1626786860</t>
  </si>
  <si>
    <t>Řezání stávajícího živičného krytu nebo podkladu hloubky do 50 mm</t>
  </si>
  <si>
    <t>76</t>
  </si>
  <si>
    <t>919735112</t>
  </si>
  <si>
    <t>Řezání stávajícího živičného krytu hl do 100 mm</t>
  </si>
  <si>
    <t>-2077938880</t>
  </si>
  <si>
    <t>Řezání stávajícího živičného krytu nebo podkladu hloubky přes 50 do 100 mm</t>
  </si>
  <si>
    <t>99</t>
  </si>
  <si>
    <t>Přesun hmot a manipulace se sutí</t>
  </si>
  <si>
    <t>77</t>
  </si>
  <si>
    <t>997221551</t>
  </si>
  <si>
    <t>Vodorovná doprava suti ze sypkých materiálů do 1 km</t>
  </si>
  <si>
    <t>-2014897239</t>
  </si>
  <si>
    <t>Vodorovná doprava suti bez naložení, ale se složením a s hrubým urovnáním ze sypkých materiálů, na vzdálenost do 1 km</t>
  </si>
  <si>
    <t>9,033-0,245 " dlažba bude použita</t>
  </si>
  <si>
    <t>78</t>
  </si>
  <si>
    <t>997221569</t>
  </si>
  <si>
    <t>Příplatek ZKD 1 km u vodorovné dopravy suti z kusových materiálů</t>
  </si>
  <si>
    <t>1774988145</t>
  </si>
  <si>
    <t>Vodorovná doprava suti bez naložení, ale se složením a s hrubým urovnáním Příplatek k ceně za každý další i započatý 1 km přes 1 km</t>
  </si>
  <si>
    <t>8,788*10</t>
  </si>
  <si>
    <t>79</t>
  </si>
  <si>
    <t>997221845</t>
  </si>
  <si>
    <t>Poplatek za uložení asfaltového odpadu bez obsahu dehtu na skládce (skládkovné)</t>
  </si>
  <si>
    <t>-1986627183</t>
  </si>
  <si>
    <t>Poplatek za uložení stavebního odpadu na skládce (skládkovné) asfaltového bez obsahu dehtu</t>
  </si>
  <si>
    <t>0,958+2,15</t>
  </si>
  <si>
    <t>80</t>
  </si>
  <si>
    <t>997221855</t>
  </si>
  <si>
    <t>Poplatek za uložení odpadu zeminy a kameniva na skládce (skládkovné)</t>
  </si>
  <si>
    <t>1003841428</t>
  </si>
  <si>
    <t>Poplatek za uložení stavebního odpadu na skládce (skládkovné) zeminy a kameniva</t>
  </si>
  <si>
    <t>4,301</t>
  </si>
  <si>
    <t>998</t>
  </si>
  <si>
    <t>Přesun hmot</t>
  </si>
  <si>
    <t>81</t>
  </si>
  <si>
    <t>998225111</t>
  </si>
  <si>
    <t>Přesun hmot pro pozemní komunikace s krytem z kamene, monolitickým betonovým nebo živičným</t>
  </si>
  <si>
    <t>-265254441</t>
  </si>
  <si>
    <t>Přesun hmot pro komunikace s krytem z kameniva, monolitickým betonovým nebo živičným dopravní vzdálenost do 200 m jakékoliv délky objektu</t>
  </si>
  <si>
    <t>13,905-0,328</t>
  </si>
  <si>
    <t>82</t>
  </si>
  <si>
    <t>998276101</t>
  </si>
  <si>
    <t>Přesun hmot pro trubní vedení z trub z plastických hmot otevřený výkop</t>
  </si>
  <si>
    <t>1157844204</t>
  </si>
  <si>
    <t>Přesun hmot pro trubní vedení hloubené z trub z plastických hmot nebo sklolaminátových pro vodovody nebo kanalizace v otevřeném výkopu dopravní vzdálenost do 15 m</t>
  </si>
  <si>
    <t>0,328</t>
  </si>
  <si>
    <t>OST</t>
  </si>
  <si>
    <t>Ostatní</t>
  </si>
  <si>
    <t>83</t>
  </si>
  <si>
    <t>R1.1</t>
  </si>
  <si>
    <t>Zaměření stavby</t>
  </si>
  <si>
    <t>hm</t>
  </si>
  <si>
    <t>1712330989</t>
  </si>
  <si>
    <t>84</t>
  </si>
  <si>
    <t>R2.1</t>
  </si>
  <si>
    <t>Zajištění přejezdných plechů</t>
  </si>
  <si>
    <t>-1158214688</t>
  </si>
  <si>
    <t>86</t>
  </si>
  <si>
    <t>R4.1</t>
  </si>
  <si>
    <t>Revize hydrantů</t>
  </si>
  <si>
    <t>-1694552547</t>
  </si>
  <si>
    <t>075/2019 (407) - Odběr pro objekt č.p. 407</t>
  </si>
  <si>
    <t>398187582</t>
  </si>
  <si>
    <t>0,6*4,1*1,55</t>
  </si>
  <si>
    <t>3,813*0,6 " v hor. tř. III-60%</t>
  </si>
  <si>
    <t>-304504559</t>
  </si>
  <si>
    <t>1283634256</t>
  </si>
  <si>
    <t>3,813*0,4 " v hor. tř. IV-40%</t>
  </si>
  <si>
    <t>-1807870259</t>
  </si>
  <si>
    <t>-1103698392</t>
  </si>
  <si>
    <t>(4,1*1,55)*2</t>
  </si>
  <si>
    <t>1887096355</t>
  </si>
  <si>
    <t>-741791166</t>
  </si>
  <si>
    <t>-295466126</t>
  </si>
  <si>
    <t>0,6*4,1*0,05</t>
  </si>
  <si>
    <t>2113072540</t>
  </si>
  <si>
    <t>30400710</t>
  </si>
  <si>
    <t>2092212622</t>
  </si>
  <si>
    <t>-0,6*4,1*0,05" podsyp</t>
  </si>
  <si>
    <t>-0,6*4,1*(0,05+0,3)" obsyp</t>
  </si>
  <si>
    <t>-865276755</t>
  </si>
  <si>
    <t>0,6*4,1*(0,05+0,3)</t>
  </si>
  <si>
    <t>-180795781</t>
  </si>
  <si>
    <t>-2090723780</t>
  </si>
  <si>
    <t>4,1*0,6</t>
  </si>
  <si>
    <t>1702624639</t>
  </si>
  <si>
    <t>2,46</t>
  </si>
  <si>
    <t>-977928743</t>
  </si>
  <si>
    <t>2,46*0,015 'Přepočtené koeficientem množství</t>
  </si>
  <si>
    <t>-1159690851</t>
  </si>
  <si>
    <t>-1222881352</t>
  </si>
  <si>
    <t>1*0,1"bet. bloček</t>
  </si>
  <si>
    <t>-1087626260</t>
  </si>
  <si>
    <t>HWL.853005000016</t>
  </si>
  <si>
    <t>TVAROVKA OBLOUK 90° 50</t>
  </si>
  <si>
    <t>-85539643</t>
  </si>
  <si>
    <t>493636699</t>
  </si>
  <si>
    <t>1 " viz. D.4.</t>
  </si>
  <si>
    <t>HWL.851008005016</t>
  </si>
  <si>
    <t>TVAROVKA T KUS 80-50</t>
  </si>
  <si>
    <t>-694778818</t>
  </si>
  <si>
    <t>871211211</t>
  </si>
  <si>
    <t>Montáž potrubí z PE100 SDR 11 otevřený výkop svařovaných elektrotvarovkou D 63 x 5,8 mm</t>
  </si>
  <si>
    <t>2053724449</t>
  </si>
  <si>
    <t>Montáž vodovodního potrubí z plastů v otevřeném výkopu z polyetylenu PE 100 svařovaných elektrotvarovkou SDR 11/PN16 D 63 x 5,8 mm</t>
  </si>
  <si>
    <t>4,1</t>
  </si>
  <si>
    <t>WVN.VP104061W</t>
  </si>
  <si>
    <t>Trubka dvouvrstvá PE 100 voda SDR11 potrubí DL 63x5,8 6m</t>
  </si>
  <si>
    <t>-1091513330</t>
  </si>
  <si>
    <t>877211101</t>
  </si>
  <si>
    <t>Montáž elektrospojek na vodovodním potrubí z PE trub d 63</t>
  </si>
  <si>
    <t>843978127</t>
  </si>
  <si>
    <t>Montáž tvarovek na vodovodním plastovém potrubí z polyetylenu PE 100 elektrotvarovek SDR 11/PN16 spojek, oblouků nebo redukcí d 63</t>
  </si>
  <si>
    <t>3" viz. D.4.</t>
  </si>
  <si>
    <t>WVN.FF485705W</t>
  </si>
  <si>
    <t>Elektrospojka PE100 SDR11 63</t>
  </si>
  <si>
    <t>-1554700777</t>
  </si>
  <si>
    <t>WVN.FF485525W</t>
  </si>
  <si>
    <t>Lemový nákružek PE100 SDR11 63</t>
  </si>
  <si>
    <t>-970181656</t>
  </si>
  <si>
    <t>WVN.FF700211W</t>
  </si>
  <si>
    <t>Příruba PP/ocel PN10/16 63 DN50</t>
  </si>
  <si>
    <t>2112503821</t>
  </si>
  <si>
    <t>891211112</t>
  </si>
  <si>
    <t>Montáž vodovodních šoupátek otevřený výkop DN 50</t>
  </si>
  <si>
    <t>1317325905</t>
  </si>
  <si>
    <t>Montáž vodovodních armatur na potrubí šoupátek nebo klapek uzavíracích v otevřeném výkopu nebo v šachtách s osazením zemní soupravy (bez poklopů) DN 50</t>
  </si>
  <si>
    <t>HWL.400205000016</t>
  </si>
  <si>
    <t>ŠOUPĚ E2 PŘÍRUBOVÉ KRÁTKÉ 50</t>
  </si>
  <si>
    <t>-1148431341</t>
  </si>
  <si>
    <t>1677659767</t>
  </si>
  <si>
    <t>-1814218474</t>
  </si>
  <si>
    <t>923938456</t>
  </si>
  <si>
    <t>-377221280</t>
  </si>
  <si>
    <t>892233122</t>
  </si>
  <si>
    <t>Proplach a dezinfekce vodovodního potrubí DN od 40 do 70</t>
  </si>
  <si>
    <t>-1104982669</t>
  </si>
  <si>
    <t>1681439013</t>
  </si>
  <si>
    <t>-1726458504</t>
  </si>
  <si>
    <t>54815801</t>
  </si>
  <si>
    <t>802313860</t>
  </si>
  <si>
    <t>1535290390</t>
  </si>
  <si>
    <t>598748154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</si>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</sst>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35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51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075/2019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vodovodní přípojky pro ZŠ Záhuní Frenštát p/R (rozdělení odběrů pro objekty č.p. 408 a 407)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Frenštát p/R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1. 11. 2019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Frenštát p/R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AVONA-Ing.Lubomír Novák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AVONA-Ing.Lubomír Novák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27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'075-2019 (408) - Odběr pr...'!J30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'075-2019 (408) - Odběr pr...'!P89</f>
        <v>0</v>
      </c>
      <c r="AV55" s="122">
        <f>'075-2019 (408) - Odběr pr...'!J33</f>
        <v>0</v>
      </c>
      <c r="AW55" s="122">
        <f>'075-2019 (408) - Odběr pr...'!J34</f>
        <v>0</v>
      </c>
      <c r="AX55" s="122">
        <f>'075-2019 (408) - Odběr pr...'!J35</f>
        <v>0</v>
      </c>
      <c r="AY55" s="122">
        <f>'075-2019 (408) - Odběr pr...'!J36</f>
        <v>0</v>
      </c>
      <c r="AZ55" s="122">
        <f>'075-2019 (408) - Odběr pr...'!F33</f>
        <v>0</v>
      </c>
      <c r="BA55" s="122">
        <f>'075-2019 (408) - Odběr pr...'!F34</f>
        <v>0</v>
      </c>
      <c r="BB55" s="122">
        <f>'075-2019 (408) - Odběr pr...'!F35</f>
        <v>0</v>
      </c>
      <c r="BC55" s="122">
        <f>'075-2019 (408) - Odběr pr...'!F36</f>
        <v>0</v>
      </c>
      <c r="BD55" s="124">
        <f>'075-2019 (408) - Odběr pr...'!F37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7" customFormat="1" ht="27" customHeight="1">
      <c r="A56" s="113" t="s">
        <v>77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'075-2019 (407) - Odběr pr...'!J30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6">
        <v>0</v>
      </c>
      <c r="AT56" s="127">
        <f>ROUND(SUM(AV56:AW56),2)</f>
        <v>0</v>
      </c>
      <c r="AU56" s="128">
        <f>'075-2019 (407) - Odběr pr...'!P85</f>
        <v>0</v>
      </c>
      <c r="AV56" s="127">
        <f>'075-2019 (407) - Odběr pr...'!J33</f>
        <v>0</v>
      </c>
      <c r="AW56" s="127">
        <f>'075-2019 (407) - Odběr pr...'!J34</f>
        <v>0</v>
      </c>
      <c r="AX56" s="127">
        <f>'075-2019 (407) - Odběr pr...'!J35</f>
        <v>0</v>
      </c>
      <c r="AY56" s="127">
        <f>'075-2019 (407) - Odběr pr...'!J36</f>
        <v>0</v>
      </c>
      <c r="AZ56" s="127">
        <f>'075-2019 (407) - Odběr pr...'!F33</f>
        <v>0</v>
      </c>
      <c r="BA56" s="127">
        <f>'075-2019 (407) - Odběr pr...'!F34</f>
        <v>0</v>
      </c>
      <c r="BB56" s="127">
        <f>'075-2019 (407) - Odběr pr...'!F35</f>
        <v>0</v>
      </c>
      <c r="BC56" s="127">
        <f>'075-2019 (407) - Odběr pr...'!F36</f>
        <v>0</v>
      </c>
      <c r="BD56" s="129">
        <f>'075-2019 (407) - Odběr pr...'!F37</f>
        <v>0</v>
      </c>
      <c r="BE56" s="7"/>
      <c r="BT56" s="125" t="s">
        <v>81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6EC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75-2019 (408) - Odběr pr...'!C2" display="/"/>
    <hyperlink ref="A56" location="'075-2019 (407) - Odběr p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83</v>
      </c>
    </row>
    <row r="4" spans="2:46" s="1" customFormat="1" ht="24.95" customHeight="1">
      <c r="B4" s="22"/>
      <c r="D4" s="134" t="s">
        <v>87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5.5" customHeight="1">
      <c r="B7" s="22"/>
      <c r="E7" s="137" t="str">
        <f>'Rekapitulace stavby'!K6</f>
        <v>Rekonstrukce vodovodní přípojky pro ZŠ Záhuní Frenštát p/R (rozdělení odběrů pro objekty č.p. 408 a 407)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88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89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21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22</v>
      </c>
      <c r="E12" s="40"/>
      <c r="F12" s="141" t="s">
        <v>23</v>
      </c>
      <c r="G12" s="40"/>
      <c r="H12" s="40"/>
      <c r="I12" s="142" t="s">
        <v>24</v>
      </c>
      <c r="J12" s="143" t="str">
        <f>'Rekapitulace stavby'!AN8</f>
        <v>1. 11. 2019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26</v>
      </c>
      <c r="E14" s="40"/>
      <c r="F14" s="40"/>
      <c r="G14" s="40"/>
      <c r="H14" s="40"/>
      <c r="I14" s="142" t="s">
        <v>27</v>
      </c>
      <c r="J14" s="141" t="s">
        <v>21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28</v>
      </c>
      <c r="F15" s="40"/>
      <c r="G15" s="40"/>
      <c r="H15" s="40"/>
      <c r="I15" s="142" t="s">
        <v>29</v>
      </c>
      <c r="J15" s="141" t="s">
        <v>21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30</v>
      </c>
      <c r="E17" s="40"/>
      <c r="F17" s="40"/>
      <c r="G17" s="40"/>
      <c r="H17" s="40"/>
      <c r="I17" s="142" t="s">
        <v>27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29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32</v>
      </c>
      <c r="E20" s="40"/>
      <c r="F20" s="40"/>
      <c r="G20" s="40"/>
      <c r="H20" s="40"/>
      <c r="I20" s="142" t="s">
        <v>27</v>
      </c>
      <c r="J20" s="141" t="s">
        <v>33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34</v>
      </c>
      <c r="F21" s="40"/>
      <c r="G21" s="40"/>
      <c r="H21" s="40"/>
      <c r="I21" s="142" t="s">
        <v>29</v>
      </c>
      <c r="J21" s="141" t="s">
        <v>21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36</v>
      </c>
      <c r="E23" s="40"/>
      <c r="F23" s="40"/>
      <c r="G23" s="40"/>
      <c r="H23" s="40"/>
      <c r="I23" s="142" t="s">
        <v>27</v>
      </c>
      <c r="J23" s="141" t="s">
        <v>33</v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">
        <v>34</v>
      </c>
      <c r="F24" s="40"/>
      <c r="G24" s="40"/>
      <c r="H24" s="40"/>
      <c r="I24" s="142" t="s">
        <v>29</v>
      </c>
      <c r="J24" s="141" t="s">
        <v>21</v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37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21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39</v>
      </c>
      <c r="E30" s="40"/>
      <c r="F30" s="40"/>
      <c r="G30" s="40"/>
      <c r="H30" s="40"/>
      <c r="I30" s="138"/>
      <c r="J30" s="152">
        <f>ROUND(J89,2)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41</v>
      </c>
      <c r="G32" s="40"/>
      <c r="H32" s="40"/>
      <c r="I32" s="154" t="s">
        <v>40</v>
      </c>
      <c r="J32" s="153" t="s">
        <v>42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36" t="s">
        <v>44</v>
      </c>
      <c r="F33" s="156">
        <f>ROUND((SUM(BE89:BE401)),2)</f>
        <v>0</v>
      </c>
      <c r="G33" s="40"/>
      <c r="H33" s="40"/>
      <c r="I33" s="157">
        <v>0.21</v>
      </c>
      <c r="J33" s="156">
        <f>ROUND(((SUM(BE89:BE401))*I33),2)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45</v>
      </c>
      <c r="F34" s="156">
        <f>ROUND((SUM(BF89:BF401)),2)</f>
        <v>0</v>
      </c>
      <c r="G34" s="40"/>
      <c r="H34" s="40"/>
      <c r="I34" s="157">
        <v>0.15</v>
      </c>
      <c r="J34" s="156">
        <f>ROUND(((SUM(BF89:BF401))*I34),2)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46</v>
      </c>
      <c r="F35" s="156">
        <f>ROUND((SUM(BG89:BG401)),2)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47</v>
      </c>
      <c r="F36" s="156">
        <f>ROUND((SUM(BH89:BH401)),2)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48</v>
      </c>
      <c r="F37" s="156">
        <f>ROUND((SUM(BI89:BI401)),2)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5.5" customHeight="1">
      <c r="A48" s="40"/>
      <c r="B48" s="41"/>
      <c r="C48" s="42"/>
      <c r="D48" s="42"/>
      <c r="E48" s="172" t="str">
        <f>E7</f>
        <v>Rekonstrukce vodovodní přípojky pro ZŠ Záhuní Frenštát p/R (rozdělení odběrů pro objekty č.p. 408 a 407)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075/2019 (408) - Odběr pro objekt č.p. 408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Frenštát p/R</v>
      </c>
      <c r="G52" s="42"/>
      <c r="H52" s="42"/>
      <c r="I52" s="142" t="s">
        <v>24</v>
      </c>
      <c r="J52" s="74" t="str">
        <f>IF(J12="","",J12)</f>
        <v>1. 11. 2019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Město Frenštát p/R</v>
      </c>
      <c r="G54" s="42"/>
      <c r="H54" s="42"/>
      <c r="I54" s="142" t="s">
        <v>32</v>
      </c>
      <c r="J54" s="38" t="str">
        <f>E21</f>
        <v>AVONA-Ing.Lubomír Novák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7.9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142" t="s">
        <v>36</v>
      </c>
      <c r="J55" s="38" t="str">
        <f>E24</f>
        <v>AVONA-Ing.Lubomír Novák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91</v>
      </c>
      <c r="D57" s="174"/>
      <c r="E57" s="174"/>
      <c r="F57" s="174"/>
      <c r="G57" s="174"/>
      <c r="H57" s="174"/>
      <c r="I57" s="175"/>
      <c r="J57" s="176" t="s">
        <v>92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71</v>
      </c>
      <c r="D59" s="42"/>
      <c r="E59" s="42"/>
      <c r="F59" s="42"/>
      <c r="G59" s="42"/>
      <c r="H59" s="42"/>
      <c r="I59" s="138"/>
      <c r="J59" s="104">
        <f>J89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78"/>
      <c r="C60" s="179"/>
      <c r="D60" s="180" t="s">
        <v>94</v>
      </c>
      <c r="E60" s="181"/>
      <c r="F60" s="181"/>
      <c r="G60" s="181"/>
      <c r="H60" s="181"/>
      <c r="I60" s="182"/>
      <c r="J60" s="183">
        <f>J90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95</v>
      </c>
      <c r="E61" s="188"/>
      <c r="F61" s="188"/>
      <c r="G61" s="188"/>
      <c r="H61" s="188"/>
      <c r="I61" s="189"/>
      <c r="J61" s="190">
        <f>J91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96</v>
      </c>
      <c r="E62" s="188"/>
      <c r="F62" s="188"/>
      <c r="G62" s="188"/>
      <c r="H62" s="188"/>
      <c r="I62" s="189"/>
      <c r="J62" s="190">
        <f>J196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97</v>
      </c>
      <c r="E63" s="188"/>
      <c r="F63" s="188"/>
      <c r="G63" s="188"/>
      <c r="H63" s="188"/>
      <c r="I63" s="189"/>
      <c r="J63" s="190">
        <f>J205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98</v>
      </c>
      <c r="E64" s="188"/>
      <c r="F64" s="188"/>
      <c r="G64" s="188"/>
      <c r="H64" s="188"/>
      <c r="I64" s="189"/>
      <c r="J64" s="190">
        <f>J230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99</v>
      </c>
      <c r="E65" s="188"/>
      <c r="F65" s="188"/>
      <c r="G65" s="188"/>
      <c r="H65" s="188"/>
      <c r="I65" s="189"/>
      <c r="J65" s="190">
        <f>J277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100</v>
      </c>
      <c r="E66" s="188"/>
      <c r="F66" s="188"/>
      <c r="G66" s="188"/>
      <c r="H66" s="188"/>
      <c r="I66" s="189"/>
      <c r="J66" s="190">
        <f>J342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101</v>
      </c>
      <c r="E67" s="188"/>
      <c r="F67" s="188"/>
      <c r="G67" s="188"/>
      <c r="H67" s="188"/>
      <c r="I67" s="189"/>
      <c r="J67" s="190">
        <f>J366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102</v>
      </c>
      <c r="E68" s="188"/>
      <c r="F68" s="188"/>
      <c r="G68" s="188"/>
      <c r="H68" s="188"/>
      <c r="I68" s="189"/>
      <c r="J68" s="190">
        <f>J384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8"/>
      <c r="C69" s="179"/>
      <c r="D69" s="180" t="s">
        <v>103</v>
      </c>
      <c r="E69" s="181"/>
      <c r="F69" s="181"/>
      <c r="G69" s="181"/>
      <c r="H69" s="181"/>
      <c r="I69" s="182"/>
      <c r="J69" s="183">
        <f>J392</f>
        <v>0</v>
      </c>
      <c r="K69" s="179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68"/>
      <c r="J71" s="62"/>
      <c r="K71" s="6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71"/>
      <c r="J75" s="64"/>
      <c r="K75" s="64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104</v>
      </c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5" customHeight="1">
      <c r="A79" s="40"/>
      <c r="B79" s="41"/>
      <c r="C79" s="42"/>
      <c r="D79" s="42"/>
      <c r="E79" s="172" t="str">
        <f>E7</f>
        <v>Rekonstrukce vodovodní přípojky pro ZŠ Záhuní Frenštát p/R (rozdělení odběrů pro objekty č.p. 408 a 407)</v>
      </c>
      <c r="F79" s="34"/>
      <c r="G79" s="34"/>
      <c r="H79" s="34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88</v>
      </c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075/2019 (408) - Odběr pro objekt č.p. 408</v>
      </c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F12</f>
        <v>Frenštát p/R</v>
      </c>
      <c r="G83" s="42"/>
      <c r="H83" s="42"/>
      <c r="I83" s="142" t="s">
        <v>24</v>
      </c>
      <c r="J83" s="74" t="str">
        <f>IF(J12="","",J12)</f>
        <v>1. 11. 2019</v>
      </c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7.9" customHeight="1">
      <c r="A85" s="40"/>
      <c r="B85" s="41"/>
      <c r="C85" s="34" t="s">
        <v>26</v>
      </c>
      <c r="D85" s="42"/>
      <c r="E85" s="42"/>
      <c r="F85" s="29" t="str">
        <f>E15</f>
        <v>Město Frenštát p/R</v>
      </c>
      <c r="G85" s="42"/>
      <c r="H85" s="42"/>
      <c r="I85" s="142" t="s">
        <v>32</v>
      </c>
      <c r="J85" s="38" t="str">
        <f>E21</f>
        <v>AVONA-Ing.Lubomír Novák</v>
      </c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7.9" customHeight="1">
      <c r="A86" s="40"/>
      <c r="B86" s="41"/>
      <c r="C86" s="34" t="s">
        <v>30</v>
      </c>
      <c r="D86" s="42"/>
      <c r="E86" s="42"/>
      <c r="F86" s="29" t="str">
        <f>IF(E18="","",E18)</f>
        <v>Vyplň údaj</v>
      </c>
      <c r="G86" s="42"/>
      <c r="H86" s="42"/>
      <c r="I86" s="142" t="s">
        <v>36</v>
      </c>
      <c r="J86" s="38" t="str">
        <f>E24</f>
        <v>AVONA-Ing.Lubomír Novák</v>
      </c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92"/>
      <c r="B88" s="193"/>
      <c r="C88" s="194" t="s">
        <v>105</v>
      </c>
      <c r="D88" s="195" t="s">
        <v>58</v>
      </c>
      <c r="E88" s="195" t="s">
        <v>54</v>
      </c>
      <c r="F88" s="195" t="s">
        <v>55</v>
      </c>
      <c r="G88" s="195" t="s">
        <v>106</v>
      </c>
      <c r="H88" s="195" t="s">
        <v>107</v>
      </c>
      <c r="I88" s="196" t="s">
        <v>108</v>
      </c>
      <c r="J88" s="195" t="s">
        <v>92</v>
      </c>
      <c r="K88" s="197" t="s">
        <v>109</v>
      </c>
      <c r="L88" s="198"/>
      <c r="M88" s="94" t="s">
        <v>21</v>
      </c>
      <c r="N88" s="95" t="s">
        <v>43</v>
      </c>
      <c r="O88" s="95" t="s">
        <v>110</v>
      </c>
      <c r="P88" s="95" t="s">
        <v>111</v>
      </c>
      <c r="Q88" s="95" t="s">
        <v>112</v>
      </c>
      <c r="R88" s="95" t="s">
        <v>113</v>
      </c>
      <c r="S88" s="95" t="s">
        <v>114</v>
      </c>
      <c r="T88" s="96" t="s">
        <v>115</v>
      </c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</row>
    <row r="89" spans="1:63" s="2" customFormat="1" ht="22.8" customHeight="1">
      <c r="A89" s="40"/>
      <c r="B89" s="41"/>
      <c r="C89" s="101" t="s">
        <v>116</v>
      </c>
      <c r="D89" s="42"/>
      <c r="E89" s="42"/>
      <c r="F89" s="42"/>
      <c r="G89" s="42"/>
      <c r="H89" s="42"/>
      <c r="I89" s="138"/>
      <c r="J89" s="199">
        <f>BK89</f>
        <v>0</v>
      </c>
      <c r="K89" s="42"/>
      <c r="L89" s="46"/>
      <c r="M89" s="97"/>
      <c r="N89" s="200"/>
      <c r="O89" s="98"/>
      <c r="P89" s="201">
        <f>P90+P392</f>
        <v>0</v>
      </c>
      <c r="Q89" s="98"/>
      <c r="R89" s="201">
        <f>R90+R392</f>
        <v>13.746090799999998</v>
      </c>
      <c r="S89" s="98"/>
      <c r="T89" s="202">
        <f>T90+T392</f>
        <v>9.033492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72</v>
      </c>
      <c r="AU89" s="19" t="s">
        <v>93</v>
      </c>
      <c r="BK89" s="203">
        <f>BK90+BK392</f>
        <v>0</v>
      </c>
    </row>
    <row r="90" spans="1:63" s="12" customFormat="1" ht="25.9" customHeight="1">
      <c r="A90" s="12"/>
      <c r="B90" s="204"/>
      <c r="C90" s="205"/>
      <c r="D90" s="206" t="s">
        <v>72</v>
      </c>
      <c r="E90" s="207" t="s">
        <v>117</v>
      </c>
      <c r="F90" s="207" t="s">
        <v>118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P91+P196+P205+P230+P277+P342+P366+P384</f>
        <v>0</v>
      </c>
      <c r="Q90" s="212"/>
      <c r="R90" s="213">
        <f>R91+R196+R205+R230+R277+R342+R366+R384</f>
        <v>13.746090799999998</v>
      </c>
      <c r="S90" s="212"/>
      <c r="T90" s="214">
        <f>T91+T196+T205+T230+T277+T342+T366+T384</f>
        <v>9.033492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5" t="s">
        <v>81</v>
      </c>
      <c r="AT90" s="216" t="s">
        <v>72</v>
      </c>
      <c r="AU90" s="216" t="s">
        <v>73</v>
      </c>
      <c r="AY90" s="215" t="s">
        <v>119</v>
      </c>
      <c r="BK90" s="217">
        <f>BK91+BK196+BK205+BK230+BK277+BK342+BK366+BK384</f>
        <v>0</v>
      </c>
    </row>
    <row r="91" spans="1:63" s="12" customFormat="1" ht="22.8" customHeight="1">
      <c r="A91" s="12"/>
      <c r="B91" s="204"/>
      <c r="C91" s="205"/>
      <c r="D91" s="206" t="s">
        <v>72</v>
      </c>
      <c r="E91" s="218" t="s">
        <v>81</v>
      </c>
      <c r="F91" s="218" t="s">
        <v>120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SUM(P92:P195)</f>
        <v>0</v>
      </c>
      <c r="Q91" s="212"/>
      <c r="R91" s="213">
        <f>SUM(R92:R195)</f>
        <v>11.473564799999998</v>
      </c>
      <c r="S91" s="212"/>
      <c r="T91" s="214">
        <f>SUM(T92:T195)</f>
        <v>9.033492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5" t="s">
        <v>81</v>
      </c>
      <c r="AT91" s="216" t="s">
        <v>72</v>
      </c>
      <c r="AU91" s="216" t="s">
        <v>81</v>
      </c>
      <c r="AY91" s="215" t="s">
        <v>119</v>
      </c>
      <c r="BK91" s="217">
        <f>SUM(BK92:BK195)</f>
        <v>0</v>
      </c>
    </row>
    <row r="92" spans="1:65" s="2" customFormat="1" ht="24" customHeight="1">
      <c r="A92" s="40"/>
      <c r="B92" s="41"/>
      <c r="C92" s="220" t="s">
        <v>81</v>
      </c>
      <c r="D92" s="220" t="s">
        <v>121</v>
      </c>
      <c r="E92" s="221" t="s">
        <v>122</v>
      </c>
      <c r="F92" s="222" t="s">
        <v>123</v>
      </c>
      <c r="G92" s="223" t="s">
        <v>124</v>
      </c>
      <c r="H92" s="224">
        <v>0.96</v>
      </c>
      <c r="I92" s="225"/>
      <c r="J92" s="226">
        <f>ROUND(I92*H92,2)</f>
        <v>0</v>
      </c>
      <c r="K92" s="222" t="s">
        <v>125</v>
      </c>
      <c r="L92" s="46"/>
      <c r="M92" s="227" t="s">
        <v>21</v>
      </c>
      <c r="N92" s="228" t="s">
        <v>44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0.255</v>
      </c>
      <c r="T92" s="230">
        <f>S92*H92</f>
        <v>0.2448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126</v>
      </c>
      <c r="AT92" s="231" t="s">
        <v>121</v>
      </c>
      <c r="AU92" s="231" t="s">
        <v>83</v>
      </c>
      <c r="AY92" s="19" t="s">
        <v>119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81</v>
      </c>
      <c r="BK92" s="232">
        <f>ROUND(I92*H92,2)</f>
        <v>0</v>
      </c>
      <c r="BL92" s="19" t="s">
        <v>126</v>
      </c>
      <c r="BM92" s="231" t="s">
        <v>127</v>
      </c>
    </row>
    <row r="93" spans="1:47" s="2" customFormat="1" ht="12">
      <c r="A93" s="40"/>
      <c r="B93" s="41"/>
      <c r="C93" s="42"/>
      <c r="D93" s="233" t="s">
        <v>128</v>
      </c>
      <c r="E93" s="42"/>
      <c r="F93" s="234" t="s">
        <v>129</v>
      </c>
      <c r="G93" s="42"/>
      <c r="H93" s="42"/>
      <c r="I93" s="138"/>
      <c r="J93" s="42"/>
      <c r="K93" s="42"/>
      <c r="L93" s="46"/>
      <c r="M93" s="235"/>
      <c r="N93" s="236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128</v>
      </c>
      <c r="AU93" s="19" t="s">
        <v>83</v>
      </c>
    </row>
    <row r="94" spans="1:51" s="13" customFormat="1" ht="12">
      <c r="A94" s="13"/>
      <c r="B94" s="237"/>
      <c r="C94" s="238"/>
      <c r="D94" s="233" t="s">
        <v>130</v>
      </c>
      <c r="E94" s="239" t="s">
        <v>21</v>
      </c>
      <c r="F94" s="240" t="s">
        <v>131</v>
      </c>
      <c r="G94" s="238"/>
      <c r="H94" s="241">
        <v>0.96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7" t="s">
        <v>130</v>
      </c>
      <c r="AU94" s="247" t="s">
        <v>83</v>
      </c>
      <c r="AV94" s="13" t="s">
        <v>83</v>
      </c>
      <c r="AW94" s="13" t="s">
        <v>35</v>
      </c>
      <c r="AX94" s="13" t="s">
        <v>73</v>
      </c>
      <c r="AY94" s="247" t="s">
        <v>119</v>
      </c>
    </row>
    <row r="95" spans="1:51" s="14" customFormat="1" ht="12">
      <c r="A95" s="14"/>
      <c r="B95" s="248"/>
      <c r="C95" s="249"/>
      <c r="D95" s="233" t="s">
        <v>130</v>
      </c>
      <c r="E95" s="250" t="s">
        <v>21</v>
      </c>
      <c r="F95" s="251" t="s">
        <v>132</v>
      </c>
      <c r="G95" s="249"/>
      <c r="H95" s="252">
        <v>0.96</v>
      </c>
      <c r="I95" s="253"/>
      <c r="J95" s="249"/>
      <c r="K95" s="249"/>
      <c r="L95" s="254"/>
      <c r="M95" s="255"/>
      <c r="N95" s="256"/>
      <c r="O95" s="256"/>
      <c r="P95" s="256"/>
      <c r="Q95" s="256"/>
      <c r="R95" s="256"/>
      <c r="S95" s="256"/>
      <c r="T95" s="25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8" t="s">
        <v>130</v>
      </c>
      <c r="AU95" s="258" t="s">
        <v>83</v>
      </c>
      <c r="AV95" s="14" t="s">
        <v>126</v>
      </c>
      <c r="AW95" s="14" t="s">
        <v>35</v>
      </c>
      <c r="AX95" s="14" t="s">
        <v>81</v>
      </c>
      <c r="AY95" s="258" t="s">
        <v>119</v>
      </c>
    </row>
    <row r="96" spans="1:65" s="2" customFormat="1" ht="24" customHeight="1">
      <c r="A96" s="40"/>
      <c r="B96" s="41"/>
      <c r="C96" s="220" t="s">
        <v>83</v>
      </c>
      <c r="D96" s="220" t="s">
        <v>121</v>
      </c>
      <c r="E96" s="221" t="s">
        <v>133</v>
      </c>
      <c r="F96" s="222" t="s">
        <v>134</v>
      </c>
      <c r="G96" s="223" t="s">
        <v>124</v>
      </c>
      <c r="H96" s="224">
        <v>9.774</v>
      </c>
      <c r="I96" s="225"/>
      <c r="J96" s="226">
        <f>ROUND(I96*H96,2)</f>
        <v>0</v>
      </c>
      <c r="K96" s="222" t="s">
        <v>125</v>
      </c>
      <c r="L96" s="46"/>
      <c r="M96" s="227" t="s">
        <v>21</v>
      </c>
      <c r="N96" s="228" t="s">
        <v>44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0.44</v>
      </c>
      <c r="T96" s="230">
        <f>S96*H96</f>
        <v>4.30056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126</v>
      </c>
      <c r="AT96" s="231" t="s">
        <v>121</v>
      </c>
      <c r="AU96" s="231" t="s">
        <v>83</v>
      </c>
      <c r="AY96" s="19" t="s">
        <v>119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81</v>
      </c>
      <c r="BK96" s="232">
        <f>ROUND(I96*H96,2)</f>
        <v>0</v>
      </c>
      <c r="BL96" s="19" t="s">
        <v>126</v>
      </c>
      <c r="BM96" s="231" t="s">
        <v>135</v>
      </c>
    </row>
    <row r="97" spans="1:47" s="2" customFormat="1" ht="12">
      <c r="A97" s="40"/>
      <c r="B97" s="41"/>
      <c r="C97" s="42"/>
      <c r="D97" s="233" t="s">
        <v>128</v>
      </c>
      <c r="E97" s="42"/>
      <c r="F97" s="234" t="s">
        <v>136</v>
      </c>
      <c r="G97" s="42"/>
      <c r="H97" s="42"/>
      <c r="I97" s="138"/>
      <c r="J97" s="42"/>
      <c r="K97" s="42"/>
      <c r="L97" s="46"/>
      <c r="M97" s="235"/>
      <c r="N97" s="23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128</v>
      </c>
      <c r="AU97" s="19" t="s">
        <v>83</v>
      </c>
    </row>
    <row r="98" spans="1:51" s="13" customFormat="1" ht="12">
      <c r="A98" s="13"/>
      <c r="B98" s="237"/>
      <c r="C98" s="238"/>
      <c r="D98" s="233" t="s">
        <v>130</v>
      </c>
      <c r="E98" s="239" t="s">
        <v>21</v>
      </c>
      <c r="F98" s="240" t="s">
        <v>137</v>
      </c>
      <c r="G98" s="238"/>
      <c r="H98" s="241">
        <v>9.774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7" t="s">
        <v>130</v>
      </c>
      <c r="AU98" s="247" t="s">
        <v>83</v>
      </c>
      <c r="AV98" s="13" t="s">
        <v>83</v>
      </c>
      <c r="AW98" s="13" t="s">
        <v>35</v>
      </c>
      <c r="AX98" s="13" t="s">
        <v>73</v>
      </c>
      <c r="AY98" s="247" t="s">
        <v>119</v>
      </c>
    </row>
    <row r="99" spans="1:51" s="14" customFormat="1" ht="12">
      <c r="A99" s="14"/>
      <c r="B99" s="248"/>
      <c r="C99" s="249"/>
      <c r="D99" s="233" t="s">
        <v>130</v>
      </c>
      <c r="E99" s="250" t="s">
        <v>21</v>
      </c>
      <c r="F99" s="251" t="s">
        <v>132</v>
      </c>
      <c r="G99" s="249"/>
      <c r="H99" s="252">
        <v>9.774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8" t="s">
        <v>130</v>
      </c>
      <c r="AU99" s="258" t="s">
        <v>83</v>
      </c>
      <c r="AV99" s="14" t="s">
        <v>126</v>
      </c>
      <c r="AW99" s="14" t="s">
        <v>35</v>
      </c>
      <c r="AX99" s="14" t="s">
        <v>81</v>
      </c>
      <c r="AY99" s="258" t="s">
        <v>119</v>
      </c>
    </row>
    <row r="100" spans="1:65" s="2" customFormat="1" ht="24" customHeight="1">
      <c r="A100" s="40"/>
      <c r="B100" s="41"/>
      <c r="C100" s="220" t="s">
        <v>138</v>
      </c>
      <c r="D100" s="220" t="s">
        <v>121</v>
      </c>
      <c r="E100" s="221" t="s">
        <v>139</v>
      </c>
      <c r="F100" s="222" t="s">
        <v>140</v>
      </c>
      <c r="G100" s="223" t="s">
        <v>124</v>
      </c>
      <c r="H100" s="224">
        <v>9.774</v>
      </c>
      <c r="I100" s="225"/>
      <c r="J100" s="226">
        <f>ROUND(I100*H100,2)</f>
        <v>0</v>
      </c>
      <c r="K100" s="222" t="s">
        <v>125</v>
      </c>
      <c r="L100" s="46"/>
      <c r="M100" s="227" t="s">
        <v>21</v>
      </c>
      <c r="N100" s="228" t="s">
        <v>44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0.098</v>
      </c>
      <c r="T100" s="230">
        <f>S100*H100</f>
        <v>0.9578519999999999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126</v>
      </c>
      <c r="AT100" s="231" t="s">
        <v>121</v>
      </c>
      <c r="AU100" s="231" t="s">
        <v>83</v>
      </c>
      <c r="AY100" s="19" t="s">
        <v>119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81</v>
      </c>
      <c r="BK100" s="232">
        <f>ROUND(I100*H100,2)</f>
        <v>0</v>
      </c>
      <c r="BL100" s="19" t="s">
        <v>126</v>
      </c>
      <c r="BM100" s="231" t="s">
        <v>141</v>
      </c>
    </row>
    <row r="101" spans="1:47" s="2" customFormat="1" ht="12">
      <c r="A101" s="40"/>
      <c r="B101" s="41"/>
      <c r="C101" s="42"/>
      <c r="D101" s="233" t="s">
        <v>128</v>
      </c>
      <c r="E101" s="42"/>
      <c r="F101" s="234" t="s">
        <v>142</v>
      </c>
      <c r="G101" s="42"/>
      <c r="H101" s="42"/>
      <c r="I101" s="138"/>
      <c r="J101" s="42"/>
      <c r="K101" s="42"/>
      <c r="L101" s="46"/>
      <c r="M101" s="235"/>
      <c r="N101" s="23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128</v>
      </c>
      <c r="AU101" s="19" t="s">
        <v>83</v>
      </c>
    </row>
    <row r="102" spans="1:51" s="13" customFormat="1" ht="12">
      <c r="A102" s="13"/>
      <c r="B102" s="237"/>
      <c r="C102" s="238"/>
      <c r="D102" s="233" t="s">
        <v>130</v>
      </c>
      <c r="E102" s="239" t="s">
        <v>21</v>
      </c>
      <c r="F102" s="240" t="s">
        <v>137</v>
      </c>
      <c r="G102" s="238"/>
      <c r="H102" s="241">
        <v>9.774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7" t="s">
        <v>130</v>
      </c>
      <c r="AU102" s="247" t="s">
        <v>83</v>
      </c>
      <c r="AV102" s="13" t="s">
        <v>83</v>
      </c>
      <c r="AW102" s="13" t="s">
        <v>35</v>
      </c>
      <c r="AX102" s="13" t="s">
        <v>73</v>
      </c>
      <c r="AY102" s="247" t="s">
        <v>119</v>
      </c>
    </row>
    <row r="103" spans="1:51" s="14" customFormat="1" ht="12">
      <c r="A103" s="14"/>
      <c r="B103" s="248"/>
      <c r="C103" s="249"/>
      <c r="D103" s="233" t="s">
        <v>130</v>
      </c>
      <c r="E103" s="250" t="s">
        <v>21</v>
      </c>
      <c r="F103" s="251" t="s">
        <v>132</v>
      </c>
      <c r="G103" s="249"/>
      <c r="H103" s="252">
        <v>9.774</v>
      </c>
      <c r="I103" s="253"/>
      <c r="J103" s="249"/>
      <c r="K103" s="249"/>
      <c r="L103" s="254"/>
      <c r="M103" s="255"/>
      <c r="N103" s="256"/>
      <c r="O103" s="256"/>
      <c r="P103" s="256"/>
      <c r="Q103" s="256"/>
      <c r="R103" s="256"/>
      <c r="S103" s="256"/>
      <c r="T103" s="25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8" t="s">
        <v>130</v>
      </c>
      <c r="AU103" s="258" t="s">
        <v>83</v>
      </c>
      <c r="AV103" s="14" t="s">
        <v>126</v>
      </c>
      <c r="AW103" s="14" t="s">
        <v>35</v>
      </c>
      <c r="AX103" s="14" t="s">
        <v>81</v>
      </c>
      <c r="AY103" s="258" t="s">
        <v>119</v>
      </c>
    </row>
    <row r="104" spans="1:65" s="2" customFormat="1" ht="24" customHeight="1">
      <c r="A104" s="40"/>
      <c r="B104" s="41"/>
      <c r="C104" s="220" t="s">
        <v>126</v>
      </c>
      <c r="D104" s="220" t="s">
        <v>121</v>
      </c>
      <c r="E104" s="221" t="s">
        <v>143</v>
      </c>
      <c r="F104" s="222" t="s">
        <v>144</v>
      </c>
      <c r="G104" s="223" t="s">
        <v>124</v>
      </c>
      <c r="H104" s="224">
        <v>9.774</v>
      </c>
      <c r="I104" s="225"/>
      <c r="J104" s="226">
        <f>ROUND(I104*H104,2)</f>
        <v>0</v>
      </c>
      <c r="K104" s="222" t="s">
        <v>125</v>
      </c>
      <c r="L104" s="46"/>
      <c r="M104" s="227" t="s">
        <v>21</v>
      </c>
      <c r="N104" s="228" t="s">
        <v>44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0.22</v>
      </c>
      <c r="T104" s="230">
        <f>S104*H104</f>
        <v>2.15028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126</v>
      </c>
      <c r="AT104" s="231" t="s">
        <v>121</v>
      </c>
      <c r="AU104" s="231" t="s">
        <v>83</v>
      </c>
      <c r="AY104" s="19" t="s">
        <v>119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81</v>
      </c>
      <c r="BK104" s="232">
        <f>ROUND(I104*H104,2)</f>
        <v>0</v>
      </c>
      <c r="BL104" s="19" t="s">
        <v>126</v>
      </c>
      <c r="BM104" s="231" t="s">
        <v>145</v>
      </c>
    </row>
    <row r="105" spans="1:47" s="2" customFormat="1" ht="12">
      <c r="A105" s="40"/>
      <c r="B105" s="41"/>
      <c r="C105" s="42"/>
      <c r="D105" s="233" t="s">
        <v>128</v>
      </c>
      <c r="E105" s="42"/>
      <c r="F105" s="234" t="s">
        <v>146</v>
      </c>
      <c r="G105" s="42"/>
      <c r="H105" s="42"/>
      <c r="I105" s="138"/>
      <c r="J105" s="42"/>
      <c r="K105" s="42"/>
      <c r="L105" s="46"/>
      <c r="M105" s="235"/>
      <c r="N105" s="23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128</v>
      </c>
      <c r="AU105" s="19" t="s">
        <v>83</v>
      </c>
    </row>
    <row r="106" spans="1:51" s="13" customFormat="1" ht="12">
      <c r="A106" s="13"/>
      <c r="B106" s="237"/>
      <c r="C106" s="238"/>
      <c r="D106" s="233" t="s">
        <v>130</v>
      </c>
      <c r="E106" s="239" t="s">
        <v>21</v>
      </c>
      <c r="F106" s="240" t="s">
        <v>137</v>
      </c>
      <c r="G106" s="238"/>
      <c r="H106" s="241">
        <v>9.774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7" t="s">
        <v>130</v>
      </c>
      <c r="AU106" s="247" t="s">
        <v>83</v>
      </c>
      <c r="AV106" s="13" t="s">
        <v>83</v>
      </c>
      <c r="AW106" s="13" t="s">
        <v>35</v>
      </c>
      <c r="AX106" s="13" t="s">
        <v>73</v>
      </c>
      <c r="AY106" s="247" t="s">
        <v>119</v>
      </c>
    </row>
    <row r="107" spans="1:51" s="14" customFormat="1" ht="12">
      <c r="A107" s="14"/>
      <c r="B107" s="248"/>
      <c r="C107" s="249"/>
      <c r="D107" s="233" t="s">
        <v>130</v>
      </c>
      <c r="E107" s="250" t="s">
        <v>21</v>
      </c>
      <c r="F107" s="251" t="s">
        <v>132</v>
      </c>
      <c r="G107" s="249"/>
      <c r="H107" s="252">
        <v>9.774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8" t="s">
        <v>130</v>
      </c>
      <c r="AU107" s="258" t="s">
        <v>83</v>
      </c>
      <c r="AV107" s="14" t="s">
        <v>126</v>
      </c>
      <c r="AW107" s="14" t="s">
        <v>35</v>
      </c>
      <c r="AX107" s="14" t="s">
        <v>81</v>
      </c>
      <c r="AY107" s="258" t="s">
        <v>119</v>
      </c>
    </row>
    <row r="108" spans="1:65" s="2" customFormat="1" ht="16.5" customHeight="1">
      <c r="A108" s="40"/>
      <c r="B108" s="41"/>
      <c r="C108" s="220" t="s">
        <v>147</v>
      </c>
      <c r="D108" s="220" t="s">
        <v>121</v>
      </c>
      <c r="E108" s="221" t="s">
        <v>148</v>
      </c>
      <c r="F108" s="222" t="s">
        <v>149</v>
      </c>
      <c r="G108" s="223" t="s">
        <v>150</v>
      </c>
      <c r="H108" s="224">
        <v>6</v>
      </c>
      <c r="I108" s="225"/>
      <c r="J108" s="226">
        <f>ROUND(I108*H108,2)</f>
        <v>0</v>
      </c>
      <c r="K108" s="222" t="s">
        <v>151</v>
      </c>
      <c r="L108" s="46"/>
      <c r="M108" s="227" t="s">
        <v>21</v>
      </c>
      <c r="N108" s="228" t="s">
        <v>44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0.23</v>
      </c>
      <c r="T108" s="230">
        <f>S108*H108</f>
        <v>1.3800000000000001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126</v>
      </c>
      <c r="AT108" s="231" t="s">
        <v>121</v>
      </c>
      <c r="AU108" s="231" t="s">
        <v>83</v>
      </c>
      <c r="AY108" s="19" t="s">
        <v>119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81</v>
      </c>
      <c r="BK108" s="232">
        <f>ROUND(I108*H108,2)</f>
        <v>0</v>
      </c>
      <c r="BL108" s="19" t="s">
        <v>126</v>
      </c>
      <c r="BM108" s="231" t="s">
        <v>152</v>
      </c>
    </row>
    <row r="109" spans="1:47" s="2" customFormat="1" ht="12">
      <c r="A109" s="40"/>
      <c r="B109" s="41"/>
      <c r="C109" s="42"/>
      <c r="D109" s="233" t="s">
        <v>128</v>
      </c>
      <c r="E109" s="42"/>
      <c r="F109" s="234" t="s">
        <v>153</v>
      </c>
      <c r="G109" s="42"/>
      <c r="H109" s="42"/>
      <c r="I109" s="138"/>
      <c r="J109" s="42"/>
      <c r="K109" s="42"/>
      <c r="L109" s="46"/>
      <c r="M109" s="235"/>
      <c r="N109" s="23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128</v>
      </c>
      <c r="AU109" s="19" t="s">
        <v>83</v>
      </c>
    </row>
    <row r="110" spans="1:51" s="13" customFormat="1" ht="12">
      <c r="A110" s="13"/>
      <c r="B110" s="237"/>
      <c r="C110" s="238"/>
      <c r="D110" s="233" t="s">
        <v>130</v>
      </c>
      <c r="E110" s="239" t="s">
        <v>21</v>
      </c>
      <c r="F110" s="240" t="s">
        <v>154</v>
      </c>
      <c r="G110" s="238"/>
      <c r="H110" s="241">
        <v>2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130</v>
      </c>
      <c r="AU110" s="247" t="s">
        <v>83</v>
      </c>
      <c r="AV110" s="13" t="s">
        <v>83</v>
      </c>
      <c r="AW110" s="13" t="s">
        <v>35</v>
      </c>
      <c r="AX110" s="13" t="s">
        <v>73</v>
      </c>
      <c r="AY110" s="247" t="s">
        <v>119</v>
      </c>
    </row>
    <row r="111" spans="1:51" s="13" customFormat="1" ht="12">
      <c r="A111" s="13"/>
      <c r="B111" s="237"/>
      <c r="C111" s="238"/>
      <c r="D111" s="233" t="s">
        <v>130</v>
      </c>
      <c r="E111" s="239" t="s">
        <v>21</v>
      </c>
      <c r="F111" s="240" t="s">
        <v>155</v>
      </c>
      <c r="G111" s="238"/>
      <c r="H111" s="241">
        <v>4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7" t="s">
        <v>130</v>
      </c>
      <c r="AU111" s="247" t="s">
        <v>83</v>
      </c>
      <c r="AV111" s="13" t="s">
        <v>83</v>
      </c>
      <c r="AW111" s="13" t="s">
        <v>35</v>
      </c>
      <c r="AX111" s="13" t="s">
        <v>73</v>
      </c>
      <c r="AY111" s="247" t="s">
        <v>119</v>
      </c>
    </row>
    <row r="112" spans="1:51" s="14" customFormat="1" ht="12">
      <c r="A112" s="14"/>
      <c r="B112" s="248"/>
      <c r="C112" s="249"/>
      <c r="D112" s="233" t="s">
        <v>130</v>
      </c>
      <c r="E112" s="250" t="s">
        <v>21</v>
      </c>
      <c r="F112" s="251" t="s">
        <v>132</v>
      </c>
      <c r="G112" s="249"/>
      <c r="H112" s="252">
        <v>6</v>
      </c>
      <c r="I112" s="253"/>
      <c r="J112" s="249"/>
      <c r="K112" s="249"/>
      <c r="L112" s="254"/>
      <c r="M112" s="255"/>
      <c r="N112" s="256"/>
      <c r="O112" s="256"/>
      <c r="P112" s="256"/>
      <c r="Q112" s="256"/>
      <c r="R112" s="256"/>
      <c r="S112" s="256"/>
      <c r="T112" s="25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8" t="s">
        <v>130</v>
      </c>
      <c r="AU112" s="258" t="s">
        <v>83</v>
      </c>
      <c r="AV112" s="14" t="s">
        <v>126</v>
      </c>
      <c r="AW112" s="14" t="s">
        <v>35</v>
      </c>
      <c r="AX112" s="14" t="s">
        <v>81</v>
      </c>
      <c r="AY112" s="258" t="s">
        <v>119</v>
      </c>
    </row>
    <row r="113" spans="1:65" s="2" customFormat="1" ht="24" customHeight="1">
      <c r="A113" s="40"/>
      <c r="B113" s="41"/>
      <c r="C113" s="220" t="s">
        <v>156</v>
      </c>
      <c r="D113" s="220" t="s">
        <v>121</v>
      </c>
      <c r="E113" s="221" t="s">
        <v>157</v>
      </c>
      <c r="F113" s="222" t="s">
        <v>158</v>
      </c>
      <c r="G113" s="223" t="s">
        <v>150</v>
      </c>
      <c r="H113" s="224">
        <v>3</v>
      </c>
      <c r="I113" s="225"/>
      <c r="J113" s="226">
        <f>ROUND(I113*H113,2)</f>
        <v>0</v>
      </c>
      <c r="K113" s="222" t="s">
        <v>151</v>
      </c>
      <c r="L113" s="46"/>
      <c r="M113" s="227" t="s">
        <v>21</v>
      </c>
      <c r="N113" s="228" t="s">
        <v>44</v>
      </c>
      <c r="O113" s="86"/>
      <c r="P113" s="229">
        <f>O113*H113</f>
        <v>0</v>
      </c>
      <c r="Q113" s="229">
        <v>0.00868</v>
      </c>
      <c r="R113" s="229">
        <f>Q113*H113</f>
        <v>0.02604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126</v>
      </c>
      <c r="AT113" s="231" t="s">
        <v>121</v>
      </c>
      <c r="AU113" s="231" t="s">
        <v>83</v>
      </c>
      <c r="AY113" s="19" t="s">
        <v>119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81</v>
      </c>
      <c r="BK113" s="232">
        <f>ROUND(I113*H113,2)</f>
        <v>0</v>
      </c>
      <c r="BL113" s="19" t="s">
        <v>126</v>
      </c>
      <c r="BM113" s="231" t="s">
        <v>159</v>
      </c>
    </row>
    <row r="114" spans="1:47" s="2" customFormat="1" ht="12">
      <c r="A114" s="40"/>
      <c r="B114" s="41"/>
      <c r="C114" s="42"/>
      <c r="D114" s="233" t="s">
        <v>128</v>
      </c>
      <c r="E114" s="42"/>
      <c r="F114" s="234" t="s">
        <v>160</v>
      </c>
      <c r="G114" s="42"/>
      <c r="H114" s="42"/>
      <c r="I114" s="138"/>
      <c r="J114" s="42"/>
      <c r="K114" s="42"/>
      <c r="L114" s="46"/>
      <c r="M114" s="235"/>
      <c r="N114" s="23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128</v>
      </c>
      <c r="AU114" s="19" t="s">
        <v>83</v>
      </c>
    </row>
    <row r="115" spans="1:51" s="13" customFormat="1" ht="12">
      <c r="A115" s="13"/>
      <c r="B115" s="237"/>
      <c r="C115" s="238"/>
      <c r="D115" s="233" t="s">
        <v>130</v>
      </c>
      <c r="E115" s="239" t="s">
        <v>21</v>
      </c>
      <c r="F115" s="240" t="s">
        <v>161</v>
      </c>
      <c r="G115" s="238"/>
      <c r="H115" s="241">
        <v>1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7" t="s">
        <v>130</v>
      </c>
      <c r="AU115" s="247" t="s">
        <v>83</v>
      </c>
      <c r="AV115" s="13" t="s">
        <v>83</v>
      </c>
      <c r="AW115" s="13" t="s">
        <v>35</v>
      </c>
      <c r="AX115" s="13" t="s">
        <v>73</v>
      </c>
      <c r="AY115" s="247" t="s">
        <v>119</v>
      </c>
    </row>
    <row r="116" spans="1:51" s="13" customFormat="1" ht="12">
      <c r="A116" s="13"/>
      <c r="B116" s="237"/>
      <c r="C116" s="238"/>
      <c r="D116" s="233" t="s">
        <v>130</v>
      </c>
      <c r="E116" s="239" t="s">
        <v>21</v>
      </c>
      <c r="F116" s="240" t="s">
        <v>162</v>
      </c>
      <c r="G116" s="238"/>
      <c r="H116" s="241">
        <v>1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7" t="s">
        <v>130</v>
      </c>
      <c r="AU116" s="247" t="s">
        <v>83</v>
      </c>
      <c r="AV116" s="13" t="s">
        <v>83</v>
      </c>
      <c r="AW116" s="13" t="s">
        <v>35</v>
      </c>
      <c r="AX116" s="13" t="s">
        <v>73</v>
      </c>
      <c r="AY116" s="247" t="s">
        <v>119</v>
      </c>
    </row>
    <row r="117" spans="1:51" s="13" customFormat="1" ht="12">
      <c r="A117" s="13"/>
      <c r="B117" s="237"/>
      <c r="C117" s="238"/>
      <c r="D117" s="233" t="s">
        <v>130</v>
      </c>
      <c r="E117" s="239" t="s">
        <v>21</v>
      </c>
      <c r="F117" s="240" t="s">
        <v>163</v>
      </c>
      <c r="G117" s="238"/>
      <c r="H117" s="241">
        <v>1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7" t="s">
        <v>130</v>
      </c>
      <c r="AU117" s="247" t="s">
        <v>83</v>
      </c>
      <c r="AV117" s="13" t="s">
        <v>83</v>
      </c>
      <c r="AW117" s="13" t="s">
        <v>35</v>
      </c>
      <c r="AX117" s="13" t="s">
        <v>73</v>
      </c>
      <c r="AY117" s="247" t="s">
        <v>119</v>
      </c>
    </row>
    <row r="118" spans="1:51" s="14" customFormat="1" ht="12">
      <c r="A118" s="14"/>
      <c r="B118" s="248"/>
      <c r="C118" s="249"/>
      <c r="D118" s="233" t="s">
        <v>130</v>
      </c>
      <c r="E118" s="250" t="s">
        <v>21</v>
      </c>
      <c r="F118" s="251" t="s">
        <v>132</v>
      </c>
      <c r="G118" s="249"/>
      <c r="H118" s="252">
        <v>3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8" t="s">
        <v>130</v>
      </c>
      <c r="AU118" s="258" t="s">
        <v>83</v>
      </c>
      <c r="AV118" s="14" t="s">
        <v>126</v>
      </c>
      <c r="AW118" s="14" t="s">
        <v>35</v>
      </c>
      <c r="AX118" s="14" t="s">
        <v>81</v>
      </c>
      <c r="AY118" s="258" t="s">
        <v>119</v>
      </c>
    </row>
    <row r="119" spans="1:65" s="2" customFormat="1" ht="24" customHeight="1">
      <c r="A119" s="40"/>
      <c r="B119" s="41"/>
      <c r="C119" s="220" t="s">
        <v>164</v>
      </c>
      <c r="D119" s="220" t="s">
        <v>121</v>
      </c>
      <c r="E119" s="221" t="s">
        <v>165</v>
      </c>
      <c r="F119" s="222" t="s">
        <v>166</v>
      </c>
      <c r="G119" s="223" t="s">
        <v>150</v>
      </c>
      <c r="H119" s="224">
        <v>1</v>
      </c>
      <c r="I119" s="225"/>
      <c r="J119" s="226">
        <f>ROUND(I119*H119,2)</f>
        <v>0</v>
      </c>
      <c r="K119" s="222" t="s">
        <v>167</v>
      </c>
      <c r="L119" s="46"/>
      <c r="M119" s="227" t="s">
        <v>21</v>
      </c>
      <c r="N119" s="228" t="s">
        <v>44</v>
      </c>
      <c r="O119" s="86"/>
      <c r="P119" s="229">
        <f>O119*H119</f>
        <v>0</v>
      </c>
      <c r="Q119" s="229">
        <v>0.06053</v>
      </c>
      <c r="R119" s="229">
        <f>Q119*H119</f>
        <v>0.06053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126</v>
      </c>
      <c r="AT119" s="231" t="s">
        <v>121</v>
      </c>
      <c r="AU119" s="231" t="s">
        <v>83</v>
      </c>
      <c r="AY119" s="19" t="s">
        <v>119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81</v>
      </c>
      <c r="BK119" s="232">
        <f>ROUND(I119*H119,2)</f>
        <v>0</v>
      </c>
      <c r="BL119" s="19" t="s">
        <v>126</v>
      </c>
      <c r="BM119" s="231" t="s">
        <v>168</v>
      </c>
    </row>
    <row r="120" spans="1:47" s="2" customFormat="1" ht="12">
      <c r="A120" s="40"/>
      <c r="B120" s="41"/>
      <c r="C120" s="42"/>
      <c r="D120" s="233" t="s">
        <v>128</v>
      </c>
      <c r="E120" s="42"/>
      <c r="F120" s="234" t="s">
        <v>169</v>
      </c>
      <c r="G120" s="42"/>
      <c r="H120" s="42"/>
      <c r="I120" s="138"/>
      <c r="J120" s="42"/>
      <c r="K120" s="42"/>
      <c r="L120" s="46"/>
      <c r="M120" s="235"/>
      <c r="N120" s="23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128</v>
      </c>
      <c r="AU120" s="19" t="s">
        <v>83</v>
      </c>
    </row>
    <row r="121" spans="1:51" s="13" customFormat="1" ht="12">
      <c r="A121" s="13"/>
      <c r="B121" s="237"/>
      <c r="C121" s="238"/>
      <c r="D121" s="233" t="s">
        <v>130</v>
      </c>
      <c r="E121" s="239" t="s">
        <v>21</v>
      </c>
      <c r="F121" s="240" t="s">
        <v>170</v>
      </c>
      <c r="G121" s="238"/>
      <c r="H121" s="241">
        <v>1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7" t="s">
        <v>130</v>
      </c>
      <c r="AU121" s="247" t="s">
        <v>83</v>
      </c>
      <c r="AV121" s="13" t="s">
        <v>83</v>
      </c>
      <c r="AW121" s="13" t="s">
        <v>35</v>
      </c>
      <c r="AX121" s="13" t="s">
        <v>73</v>
      </c>
      <c r="AY121" s="247" t="s">
        <v>119</v>
      </c>
    </row>
    <row r="122" spans="1:51" s="14" customFormat="1" ht="12">
      <c r="A122" s="14"/>
      <c r="B122" s="248"/>
      <c r="C122" s="249"/>
      <c r="D122" s="233" t="s">
        <v>130</v>
      </c>
      <c r="E122" s="250" t="s">
        <v>21</v>
      </c>
      <c r="F122" s="251" t="s">
        <v>132</v>
      </c>
      <c r="G122" s="249"/>
      <c r="H122" s="252">
        <v>1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8" t="s">
        <v>130</v>
      </c>
      <c r="AU122" s="258" t="s">
        <v>83</v>
      </c>
      <c r="AV122" s="14" t="s">
        <v>126</v>
      </c>
      <c r="AW122" s="14" t="s">
        <v>35</v>
      </c>
      <c r="AX122" s="14" t="s">
        <v>81</v>
      </c>
      <c r="AY122" s="258" t="s">
        <v>119</v>
      </c>
    </row>
    <row r="123" spans="1:65" s="2" customFormat="1" ht="24" customHeight="1">
      <c r="A123" s="40"/>
      <c r="B123" s="41"/>
      <c r="C123" s="220" t="s">
        <v>171</v>
      </c>
      <c r="D123" s="220" t="s">
        <v>121</v>
      </c>
      <c r="E123" s="221" t="s">
        <v>172</v>
      </c>
      <c r="F123" s="222" t="s">
        <v>173</v>
      </c>
      <c r="G123" s="223" t="s">
        <v>174</v>
      </c>
      <c r="H123" s="224">
        <v>3.552</v>
      </c>
      <c r="I123" s="225"/>
      <c r="J123" s="226">
        <f>ROUND(I123*H123,2)</f>
        <v>0</v>
      </c>
      <c r="K123" s="222" t="s">
        <v>167</v>
      </c>
      <c r="L123" s="46"/>
      <c r="M123" s="227" t="s">
        <v>21</v>
      </c>
      <c r="N123" s="228" t="s">
        <v>44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126</v>
      </c>
      <c r="AT123" s="231" t="s">
        <v>121</v>
      </c>
      <c r="AU123" s="231" t="s">
        <v>83</v>
      </c>
      <c r="AY123" s="19" t="s">
        <v>119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9" t="s">
        <v>81</v>
      </c>
      <c r="BK123" s="232">
        <f>ROUND(I123*H123,2)</f>
        <v>0</v>
      </c>
      <c r="BL123" s="19" t="s">
        <v>126</v>
      </c>
      <c r="BM123" s="231" t="s">
        <v>175</v>
      </c>
    </row>
    <row r="124" spans="1:47" s="2" customFormat="1" ht="12">
      <c r="A124" s="40"/>
      <c r="B124" s="41"/>
      <c r="C124" s="42"/>
      <c r="D124" s="233" t="s">
        <v>128</v>
      </c>
      <c r="E124" s="42"/>
      <c r="F124" s="234" t="s">
        <v>176</v>
      </c>
      <c r="G124" s="42"/>
      <c r="H124" s="42"/>
      <c r="I124" s="138"/>
      <c r="J124" s="42"/>
      <c r="K124" s="42"/>
      <c r="L124" s="46"/>
      <c r="M124" s="235"/>
      <c r="N124" s="23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128</v>
      </c>
      <c r="AU124" s="19" t="s">
        <v>83</v>
      </c>
    </row>
    <row r="125" spans="1:51" s="13" customFormat="1" ht="12">
      <c r="A125" s="13"/>
      <c r="B125" s="237"/>
      <c r="C125" s="238"/>
      <c r="D125" s="233" t="s">
        <v>130</v>
      </c>
      <c r="E125" s="239" t="s">
        <v>21</v>
      </c>
      <c r="F125" s="240" t="s">
        <v>177</v>
      </c>
      <c r="G125" s="238"/>
      <c r="H125" s="241">
        <v>3.552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7" t="s">
        <v>130</v>
      </c>
      <c r="AU125" s="247" t="s">
        <v>83</v>
      </c>
      <c r="AV125" s="13" t="s">
        <v>83</v>
      </c>
      <c r="AW125" s="13" t="s">
        <v>35</v>
      </c>
      <c r="AX125" s="13" t="s">
        <v>73</v>
      </c>
      <c r="AY125" s="247" t="s">
        <v>119</v>
      </c>
    </row>
    <row r="126" spans="1:51" s="14" customFormat="1" ht="12">
      <c r="A126" s="14"/>
      <c r="B126" s="248"/>
      <c r="C126" s="249"/>
      <c r="D126" s="233" t="s">
        <v>130</v>
      </c>
      <c r="E126" s="250" t="s">
        <v>21</v>
      </c>
      <c r="F126" s="251" t="s">
        <v>132</v>
      </c>
      <c r="G126" s="249"/>
      <c r="H126" s="252">
        <v>3.552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8" t="s">
        <v>130</v>
      </c>
      <c r="AU126" s="258" t="s">
        <v>83</v>
      </c>
      <c r="AV126" s="14" t="s">
        <v>126</v>
      </c>
      <c r="AW126" s="14" t="s">
        <v>35</v>
      </c>
      <c r="AX126" s="14" t="s">
        <v>81</v>
      </c>
      <c r="AY126" s="258" t="s">
        <v>119</v>
      </c>
    </row>
    <row r="127" spans="1:65" s="2" customFormat="1" ht="24" customHeight="1">
      <c r="A127" s="40"/>
      <c r="B127" s="41"/>
      <c r="C127" s="220" t="s">
        <v>178</v>
      </c>
      <c r="D127" s="220" t="s">
        <v>121</v>
      </c>
      <c r="E127" s="221" t="s">
        <v>179</v>
      </c>
      <c r="F127" s="222" t="s">
        <v>180</v>
      </c>
      <c r="G127" s="223" t="s">
        <v>174</v>
      </c>
      <c r="H127" s="224">
        <v>47.966</v>
      </c>
      <c r="I127" s="225"/>
      <c r="J127" s="226">
        <f>ROUND(I127*H127,2)</f>
        <v>0</v>
      </c>
      <c r="K127" s="222" t="s">
        <v>125</v>
      </c>
      <c r="L127" s="46"/>
      <c r="M127" s="227" t="s">
        <v>21</v>
      </c>
      <c r="N127" s="228" t="s">
        <v>44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126</v>
      </c>
      <c r="AT127" s="231" t="s">
        <v>121</v>
      </c>
      <c r="AU127" s="231" t="s">
        <v>83</v>
      </c>
      <c r="AY127" s="19" t="s">
        <v>119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81</v>
      </c>
      <c r="BK127" s="232">
        <f>ROUND(I127*H127,2)</f>
        <v>0</v>
      </c>
      <c r="BL127" s="19" t="s">
        <v>126</v>
      </c>
      <c r="BM127" s="231" t="s">
        <v>181</v>
      </c>
    </row>
    <row r="128" spans="1:47" s="2" customFormat="1" ht="12">
      <c r="A128" s="40"/>
      <c r="B128" s="41"/>
      <c r="C128" s="42"/>
      <c r="D128" s="233" t="s">
        <v>128</v>
      </c>
      <c r="E128" s="42"/>
      <c r="F128" s="234" t="s">
        <v>182</v>
      </c>
      <c r="G128" s="42"/>
      <c r="H128" s="42"/>
      <c r="I128" s="138"/>
      <c r="J128" s="42"/>
      <c r="K128" s="42"/>
      <c r="L128" s="46"/>
      <c r="M128" s="235"/>
      <c r="N128" s="23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128</v>
      </c>
      <c r="AU128" s="19" t="s">
        <v>83</v>
      </c>
    </row>
    <row r="129" spans="1:51" s="13" customFormat="1" ht="12">
      <c r="A129" s="13"/>
      <c r="B129" s="237"/>
      <c r="C129" s="238"/>
      <c r="D129" s="233" t="s">
        <v>130</v>
      </c>
      <c r="E129" s="239" t="s">
        <v>21</v>
      </c>
      <c r="F129" s="240" t="s">
        <v>183</v>
      </c>
      <c r="G129" s="238"/>
      <c r="H129" s="241">
        <v>84.342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130</v>
      </c>
      <c r="AU129" s="247" t="s">
        <v>83</v>
      </c>
      <c r="AV129" s="13" t="s">
        <v>83</v>
      </c>
      <c r="AW129" s="13" t="s">
        <v>35</v>
      </c>
      <c r="AX129" s="13" t="s">
        <v>73</v>
      </c>
      <c r="AY129" s="247" t="s">
        <v>119</v>
      </c>
    </row>
    <row r="130" spans="1:51" s="13" customFormat="1" ht="12">
      <c r="A130" s="13"/>
      <c r="B130" s="237"/>
      <c r="C130" s="238"/>
      <c r="D130" s="233" t="s">
        <v>130</v>
      </c>
      <c r="E130" s="239" t="s">
        <v>21</v>
      </c>
      <c r="F130" s="240" t="s">
        <v>184</v>
      </c>
      <c r="G130" s="238"/>
      <c r="H130" s="241">
        <v>-4.398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130</v>
      </c>
      <c r="AU130" s="247" t="s">
        <v>83</v>
      </c>
      <c r="AV130" s="13" t="s">
        <v>83</v>
      </c>
      <c r="AW130" s="13" t="s">
        <v>35</v>
      </c>
      <c r="AX130" s="13" t="s">
        <v>73</v>
      </c>
      <c r="AY130" s="247" t="s">
        <v>119</v>
      </c>
    </row>
    <row r="131" spans="1:51" s="15" customFormat="1" ht="12">
      <c r="A131" s="15"/>
      <c r="B131" s="259"/>
      <c r="C131" s="260"/>
      <c r="D131" s="233" t="s">
        <v>130</v>
      </c>
      <c r="E131" s="261" t="s">
        <v>21</v>
      </c>
      <c r="F131" s="262" t="s">
        <v>185</v>
      </c>
      <c r="G131" s="260"/>
      <c r="H131" s="263">
        <v>79.944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9" t="s">
        <v>130</v>
      </c>
      <c r="AU131" s="269" t="s">
        <v>83</v>
      </c>
      <c r="AV131" s="15" t="s">
        <v>138</v>
      </c>
      <c r="AW131" s="15" t="s">
        <v>35</v>
      </c>
      <c r="AX131" s="15" t="s">
        <v>73</v>
      </c>
      <c r="AY131" s="269" t="s">
        <v>119</v>
      </c>
    </row>
    <row r="132" spans="1:51" s="13" customFormat="1" ht="12">
      <c r="A132" s="13"/>
      <c r="B132" s="237"/>
      <c r="C132" s="238"/>
      <c r="D132" s="233" t="s">
        <v>130</v>
      </c>
      <c r="E132" s="239" t="s">
        <v>21</v>
      </c>
      <c r="F132" s="240" t="s">
        <v>186</v>
      </c>
      <c r="G132" s="238"/>
      <c r="H132" s="241">
        <v>47.966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130</v>
      </c>
      <c r="AU132" s="247" t="s">
        <v>83</v>
      </c>
      <c r="AV132" s="13" t="s">
        <v>83</v>
      </c>
      <c r="AW132" s="13" t="s">
        <v>35</v>
      </c>
      <c r="AX132" s="13" t="s">
        <v>81</v>
      </c>
      <c r="AY132" s="247" t="s">
        <v>119</v>
      </c>
    </row>
    <row r="133" spans="1:65" s="2" customFormat="1" ht="24" customHeight="1">
      <c r="A133" s="40"/>
      <c r="B133" s="41"/>
      <c r="C133" s="220" t="s">
        <v>187</v>
      </c>
      <c r="D133" s="220" t="s">
        <v>121</v>
      </c>
      <c r="E133" s="221" t="s">
        <v>188</v>
      </c>
      <c r="F133" s="222" t="s">
        <v>189</v>
      </c>
      <c r="G133" s="223" t="s">
        <v>174</v>
      </c>
      <c r="H133" s="224">
        <v>47.966</v>
      </c>
      <c r="I133" s="225"/>
      <c r="J133" s="226">
        <f>ROUND(I133*H133,2)</f>
        <v>0</v>
      </c>
      <c r="K133" s="222" t="s">
        <v>167</v>
      </c>
      <c r="L133" s="46"/>
      <c r="M133" s="227" t="s">
        <v>21</v>
      </c>
      <c r="N133" s="228" t="s">
        <v>44</v>
      </c>
      <c r="O133" s="8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126</v>
      </c>
      <c r="AT133" s="231" t="s">
        <v>121</v>
      </c>
      <c r="AU133" s="231" t="s">
        <v>83</v>
      </c>
      <c r="AY133" s="19" t="s">
        <v>119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81</v>
      </c>
      <c r="BK133" s="232">
        <f>ROUND(I133*H133,2)</f>
        <v>0</v>
      </c>
      <c r="BL133" s="19" t="s">
        <v>126</v>
      </c>
      <c r="BM133" s="231" t="s">
        <v>190</v>
      </c>
    </row>
    <row r="134" spans="1:47" s="2" customFormat="1" ht="12">
      <c r="A134" s="40"/>
      <c r="B134" s="41"/>
      <c r="C134" s="42"/>
      <c r="D134" s="233" t="s">
        <v>128</v>
      </c>
      <c r="E134" s="42"/>
      <c r="F134" s="234" t="s">
        <v>191</v>
      </c>
      <c r="G134" s="42"/>
      <c r="H134" s="42"/>
      <c r="I134" s="138"/>
      <c r="J134" s="42"/>
      <c r="K134" s="42"/>
      <c r="L134" s="46"/>
      <c r="M134" s="235"/>
      <c r="N134" s="23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128</v>
      </c>
      <c r="AU134" s="19" t="s">
        <v>83</v>
      </c>
    </row>
    <row r="135" spans="1:65" s="2" customFormat="1" ht="24" customHeight="1">
      <c r="A135" s="40"/>
      <c r="B135" s="41"/>
      <c r="C135" s="220" t="s">
        <v>192</v>
      </c>
      <c r="D135" s="220" t="s">
        <v>121</v>
      </c>
      <c r="E135" s="221" t="s">
        <v>193</v>
      </c>
      <c r="F135" s="222" t="s">
        <v>194</v>
      </c>
      <c r="G135" s="223" t="s">
        <v>174</v>
      </c>
      <c r="H135" s="224">
        <v>31.978</v>
      </c>
      <c r="I135" s="225"/>
      <c r="J135" s="226">
        <f>ROUND(I135*H135,2)</f>
        <v>0</v>
      </c>
      <c r="K135" s="222" t="s">
        <v>125</v>
      </c>
      <c r="L135" s="46"/>
      <c r="M135" s="227" t="s">
        <v>21</v>
      </c>
      <c r="N135" s="228" t="s">
        <v>44</v>
      </c>
      <c r="O135" s="8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126</v>
      </c>
      <c r="AT135" s="231" t="s">
        <v>121</v>
      </c>
      <c r="AU135" s="231" t="s">
        <v>83</v>
      </c>
      <c r="AY135" s="19" t="s">
        <v>119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81</v>
      </c>
      <c r="BK135" s="232">
        <f>ROUND(I135*H135,2)</f>
        <v>0</v>
      </c>
      <c r="BL135" s="19" t="s">
        <v>126</v>
      </c>
      <c r="BM135" s="231" t="s">
        <v>195</v>
      </c>
    </row>
    <row r="136" spans="1:47" s="2" customFormat="1" ht="12">
      <c r="A136" s="40"/>
      <c r="B136" s="41"/>
      <c r="C136" s="42"/>
      <c r="D136" s="233" t="s">
        <v>128</v>
      </c>
      <c r="E136" s="42"/>
      <c r="F136" s="234" t="s">
        <v>196</v>
      </c>
      <c r="G136" s="42"/>
      <c r="H136" s="42"/>
      <c r="I136" s="138"/>
      <c r="J136" s="42"/>
      <c r="K136" s="42"/>
      <c r="L136" s="46"/>
      <c r="M136" s="235"/>
      <c r="N136" s="23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128</v>
      </c>
      <c r="AU136" s="19" t="s">
        <v>83</v>
      </c>
    </row>
    <row r="137" spans="1:51" s="13" customFormat="1" ht="12">
      <c r="A137" s="13"/>
      <c r="B137" s="237"/>
      <c r="C137" s="238"/>
      <c r="D137" s="233" t="s">
        <v>130</v>
      </c>
      <c r="E137" s="239" t="s">
        <v>21</v>
      </c>
      <c r="F137" s="240" t="s">
        <v>183</v>
      </c>
      <c r="G137" s="238"/>
      <c r="H137" s="241">
        <v>84.342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130</v>
      </c>
      <c r="AU137" s="247" t="s">
        <v>83</v>
      </c>
      <c r="AV137" s="13" t="s">
        <v>83</v>
      </c>
      <c r="AW137" s="13" t="s">
        <v>35</v>
      </c>
      <c r="AX137" s="13" t="s">
        <v>73</v>
      </c>
      <c r="AY137" s="247" t="s">
        <v>119</v>
      </c>
    </row>
    <row r="138" spans="1:51" s="13" customFormat="1" ht="12">
      <c r="A138" s="13"/>
      <c r="B138" s="237"/>
      <c r="C138" s="238"/>
      <c r="D138" s="233" t="s">
        <v>130</v>
      </c>
      <c r="E138" s="239" t="s">
        <v>21</v>
      </c>
      <c r="F138" s="240" t="s">
        <v>184</v>
      </c>
      <c r="G138" s="238"/>
      <c r="H138" s="241">
        <v>-4.398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130</v>
      </c>
      <c r="AU138" s="247" t="s">
        <v>83</v>
      </c>
      <c r="AV138" s="13" t="s">
        <v>83</v>
      </c>
      <c r="AW138" s="13" t="s">
        <v>35</v>
      </c>
      <c r="AX138" s="13" t="s">
        <v>73</v>
      </c>
      <c r="AY138" s="247" t="s">
        <v>119</v>
      </c>
    </row>
    <row r="139" spans="1:51" s="15" customFormat="1" ht="12">
      <c r="A139" s="15"/>
      <c r="B139" s="259"/>
      <c r="C139" s="260"/>
      <c r="D139" s="233" t="s">
        <v>130</v>
      </c>
      <c r="E139" s="261" t="s">
        <v>21</v>
      </c>
      <c r="F139" s="262" t="s">
        <v>185</v>
      </c>
      <c r="G139" s="260"/>
      <c r="H139" s="263">
        <v>79.944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9" t="s">
        <v>130</v>
      </c>
      <c r="AU139" s="269" t="s">
        <v>83</v>
      </c>
      <c r="AV139" s="15" t="s">
        <v>138</v>
      </c>
      <c r="AW139" s="15" t="s">
        <v>35</v>
      </c>
      <c r="AX139" s="15" t="s">
        <v>73</v>
      </c>
      <c r="AY139" s="269" t="s">
        <v>119</v>
      </c>
    </row>
    <row r="140" spans="1:51" s="13" customFormat="1" ht="12">
      <c r="A140" s="13"/>
      <c r="B140" s="237"/>
      <c r="C140" s="238"/>
      <c r="D140" s="233" t="s">
        <v>130</v>
      </c>
      <c r="E140" s="239" t="s">
        <v>21</v>
      </c>
      <c r="F140" s="240" t="s">
        <v>197</v>
      </c>
      <c r="G140" s="238"/>
      <c r="H140" s="241">
        <v>31.978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130</v>
      </c>
      <c r="AU140" s="247" t="s">
        <v>83</v>
      </c>
      <c r="AV140" s="13" t="s">
        <v>83</v>
      </c>
      <c r="AW140" s="13" t="s">
        <v>35</v>
      </c>
      <c r="AX140" s="13" t="s">
        <v>81</v>
      </c>
      <c r="AY140" s="247" t="s">
        <v>119</v>
      </c>
    </row>
    <row r="141" spans="1:65" s="2" customFormat="1" ht="24" customHeight="1">
      <c r="A141" s="40"/>
      <c r="B141" s="41"/>
      <c r="C141" s="220" t="s">
        <v>198</v>
      </c>
      <c r="D141" s="220" t="s">
        <v>121</v>
      </c>
      <c r="E141" s="221" t="s">
        <v>199</v>
      </c>
      <c r="F141" s="222" t="s">
        <v>200</v>
      </c>
      <c r="G141" s="223" t="s">
        <v>174</v>
      </c>
      <c r="H141" s="224">
        <v>31.978</v>
      </c>
      <c r="I141" s="225"/>
      <c r="J141" s="226">
        <f>ROUND(I141*H141,2)</f>
        <v>0</v>
      </c>
      <c r="K141" s="222" t="s">
        <v>167</v>
      </c>
      <c r="L141" s="46"/>
      <c r="M141" s="227" t="s">
        <v>21</v>
      </c>
      <c r="N141" s="228" t="s">
        <v>44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126</v>
      </c>
      <c r="AT141" s="231" t="s">
        <v>121</v>
      </c>
      <c r="AU141" s="231" t="s">
        <v>83</v>
      </c>
      <c r="AY141" s="19" t="s">
        <v>119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81</v>
      </c>
      <c r="BK141" s="232">
        <f>ROUND(I141*H141,2)</f>
        <v>0</v>
      </c>
      <c r="BL141" s="19" t="s">
        <v>126</v>
      </c>
      <c r="BM141" s="231" t="s">
        <v>201</v>
      </c>
    </row>
    <row r="142" spans="1:47" s="2" customFormat="1" ht="12">
      <c r="A142" s="40"/>
      <c r="B142" s="41"/>
      <c r="C142" s="42"/>
      <c r="D142" s="233" t="s">
        <v>128</v>
      </c>
      <c r="E142" s="42"/>
      <c r="F142" s="234" t="s">
        <v>202</v>
      </c>
      <c r="G142" s="42"/>
      <c r="H142" s="42"/>
      <c r="I142" s="138"/>
      <c r="J142" s="42"/>
      <c r="K142" s="42"/>
      <c r="L142" s="46"/>
      <c r="M142" s="235"/>
      <c r="N142" s="23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128</v>
      </c>
      <c r="AU142" s="19" t="s">
        <v>83</v>
      </c>
    </row>
    <row r="143" spans="1:65" s="2" customFormat="1" ht="16.5" customHeight="1">
      <c r="A143" s="40"/>
      <c r="B143" s="41"/>
      <c r="C143" s="220" t="s">
        <v>203</v>
      </c>
      <c r="D143" s="220" t="s">
        <v>121</v>
      </c>
      <c r="E143" s="221" t="s">
        <v>204</v>
      </c>
      <c r="F143" s="222" t="s">
        <v>205</v>
      </c>
      <c r="G143" s="223" t="s">
        <v>124</v>
      </c>
      <c r="H143" s="224">
        <v>92.07</v>
      </c>
      <c r="I143" s="225"/>
      <c r="J143" s="226">
        <f>ROUND(I143*H143,2)</f>
        <v>0</v>
      </c>
      <c r="K143" s="222" t="s">
        <v>167</v>
      </c>
      <c r="L143" s="46"/>
      <c r="M143" s="227" t="s">
        <v>21</v>
      </c>
      <c r="N143" s="228" t="s">
        <v>44</v>
      </c>
      <c r="O143" s="86"/>
      <c r="P143" s="229">
        <f>O143*H143</f>
        <v>0</v>
      </c>
      <c r="Q143" s="229">
        <v>0.00084</v>
      </c>
      <c r="R143" s="229">
        <f>Q143*H143</f>
        <v>0.0773388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126</v>
      </c>
      <c r="AT143" s="231" t="s">
        <v>121</v>
      </c>
      <c r="AU143" s="231" t="s">
        <v>83</v>
      </c>
      <c r="AY143" s="19" t="s">
        <v>119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9" t="s">
        <v>81</v>
      </c>
      <c r="BK143" s="232">
        <f>ROUND(I143*H143,2)</f>
        <v>0</v>
      </c>
      <c r="BL143" s="19" t="s">
        <v>126</v>
      </c>
      <c r="BM143" s="231" t="s">
        <v>206</v>
      </c>
    </row>
    <row r="144" spans="1:47" s="2" customFormat="1" ht="12">
      <c r="A144" s="40"/>
      <c r="B144" s="41"/>
      <c r="C144" s="42"/>
      <c r="D144" s="233" t="s">
        <v>128</v>
      </c>
      <c r="E144" s="42"/>
      <c r="F144" s="234" t="s">
        <v>207</v>
      </c>
      <c r="G144" s="42"/>
      <c r="H144" s="42"/>
      <c r="I144" s="138"/>
      <c r="J144" s="42"/>
      <c r="K144" s="42"/>
      <c r="L144" s="46"/>
      <c r="M144" s="235"/>
      <c r="N144" s="23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128</v>
      </c>
      <c r="AU144" s="19" t="s">
        <v>83</v>
      </c>
    </row>
    <row r="145" spans="1:51" s="13" customFormat="1" ht="12">
      <c r="A145" s="13"/>
      <c r="B145" s="237"/>
      <c r="C145" s="238"/>
      <c r="D145" s="233" t="s">
        <v>130</v>
      </c>
      <c r="E145" s="239" t="s">
        <v>21</v>
      </c>
      <c r="F145" s="240" t="s">
        <v>208</v>
      </c>
      <c r="G145" s="238"/>
      <c r="H145" s="241">
        <v>92.07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130</v>
      </c>
      <c r="AU145" s="247" t="s">
        <v>83</v>
      </c>
      <c r="AV145" s="13" t="s">
        <v>83</v>
      </c>
      <c r="AW145" s="13" t="s">
        <v>35</v>
      </c>
      <c r="AX145" s="13" t="s">
        <v>73</v>
      </c>
      <c r="AY145" s="247" t="s">
        <v>119</v>
      </c>
    </row>
    <row r="146" spans="1:51" s="14" customFormat="1" ht="12">
      <c r="A146" s="14"/>
      <c r="B146" s="248"/>
      <c r="C146" s="249"/>
      <c r="D146" s="233" t="s">
        <v>130</v>
      </c>
      <c r="E146" s="250" t="s">
        <v>21</v>
      </c>
      <c r="F146" s="251" t="s">
        <v>132</v>
      </c>
      <c r="G146" s="249"/>
      <c r="H146" s="252">
        <v>92.07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8" t="s">
        <v>130</v>
      </c>
      <c r="AU146" s="258" t="s">
        <v>83</v>
      </c>
      <c r="AV146" s="14" t="s">
        <v>126</v>
      </c>
      <c r="AW146" s="14" t="s">
        <v>35</v>
      </c>
      <c r="AX146" s="14" t="s">
        <v>81</v>
      </c>
      <c r="AY146" s="258" t="s">
        <v>119</v>
      </c>
    </row>
    <row r="147" spans="1:65" s="2" customFormat="1" ht="24" customHeight="1">
      <c r="A147" s="40"/>
      <c r="B147" s="41"/>
      <c r="C147" s="220" t="s">
        <v>209</v>
      </c>
      <c r="D147" s="220" t="s">
        <v>121</v>
      </c>
      <c r="E147" s="221" t="s">
        <v>210</v>
      </c>
      <c r="F147" s="222" t="s">
        <v>211</v>
      </c>
      <c r="G147" s="223" t="s">
        <v>124</v>
      </c>
      <c r="H147" s="224">
        <v>92.07</v>
      </c>
      <c r="I147" s="225"/>
      <c r="J147" s="226">
        <f>ROUND(I147*H147,2)</f>
        <v>0</v>
      </c>
      <c r="K147" s="222" t="s">
        <v>167</v>
      </c>
      <c r="L147" s="46"/>
      <c r="M147" s="227" t="s">
        <v>21</v>
      </c>
      <c r="N147" s="228" t="s">
        <v>44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126</v>
      </c>
      <c r="AT147" s="231" t="s">
        <v>121</v>
      </c>
      <c r="AU147" s="231" t="s">
        <v>83</v>
      </c>
      <c r="AY147" s="19" t="s">
        <v>119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81</v>
      </c>
      <c r="BK147" s="232">
        <f>ROUND(I147*H147,2)</f>
        <v>0</v>
      </c>
      <c r="BL147" s="19" t="s">
        <v>126</v>
      </c>
      <c r="BM147" s="231" t="s">
        <v>212</v>
      </c>
    </row>
    <row r="148" spans="1:47" s="2" customFormat="1" ht="12">
      <c r="A148" s="40"/>
      <c r="B148" s="41"/>
      <c r="C148" s="42"/>
      <c r="D148" s="233" t="s">
        <v>128</v>
      </c>
      <c r="E148" s="42"/>
      <c r="F148" s="234" t="s">
        <v>213</v>
      </c>
      <c r="G148" s="42"/>
      <c r="H148" s="42"/>
      <c r="I148" s="138"/>
      <c r="J148" s="42"/>
      <c r="K148" s="42"/>
      <c r="L148" s="46"/>
      <c r="M148" s="235"/>
      <c r="N148" s="23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128</v>
      </c>
      <c r="AU148" s="19" t="s">
        <v>83</v>
      </c>
    </row>
    <row r="149" spans="1:65" s="2" customFormat="1" ht="24" customHeight="1">
      <c r="A149" s="40"/>
      <c r="B149" s="41"/>
      <c r="C149" s="220" t="s">
        <v>8</v>
      </c>
      <c r="D149" s="220" t="s">
        <v>121</v>
      </c>
      <c r="E149" s="221" t="s">
        <v>214</v>
      </c>
      <c r="F149" s="222" t="s">
        <v>215</v>
      </c>
      <c r="G149" s="223" t="s">
        <v>174</v>
      </c>
      <c r="H149" s="224">
        <v>79.944</v>
      </c>
      <c r="I149" s="225"/>
      <c r="J149" s="226">
        <f>ROUND(I149*H149,2)</f>
        <v>0</v>
      </c>
      <c r="K149" s="222" t="s">
        <v>167</v>
      </c>
      <c r="L149" s="46"/>
      <c r="M149" s="227" t="s">
        <v>21</v>
      </c>
      <c r="N149" s="228" t="s">
        <v>44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126</v>
      </c>
      <c r="AT149" s="231" t="s">
        <v>121</v>
      </c>
      <c r="AU149" s="231" t="s">
        <v>83</v>
      </c>
      <c r="AY149" s="19" t="s">
        <v>119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81</v>
      </c>
      <c r="BK149" s="232">
        <f>ROUND(I149*H149,2)</f>
        <v>0</v>
      </c>
      <c r="BL149" s="19" t="s">
        <v>126</v>
      </c>
      <c r="BM149" s="231" t="s">
        <v>216</v>
      </c>
    </row>
    <row r="150" spans="1:47" s="2" customFormat="1" ht="12">
      <c r="A150" s="40"/>
      <c r="B150" s="41"/>
      <c r="C150" s="42"/>
      <c r="D150" s="233" t="s">
        <v>128</v>
      </c>
      <c r="E150" s="42"/>
      <c r="F150" s="234" t="s">
        <v>217</v>
      </c>
      <c r="G150" s="42"/>
      <c r="H150" s="42"/>
      <c r="I150" s="138"/>
      <c r="J150" s="42"/>
      <c r="K150" s="42"/>
      <c r="L150" s="46"/>
      <c r="M150" s="235"/>
      <c r="N150" s="23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128</v>
      </c>
      <c r="AU150" s="19" t="s">
        <v>83</v>
      </c>
    </row>
    <row r="151" spans="1:51" s="13" customFormat="1" ht="12">
      <c r="A151" s="13"/>
      <c r="B151" s="237"/>
      <c r="C151" s="238"/>
      <c r="D151" s="233" t="s">
        <v>130</v>
      </c>
      <c r="E151" s="239" t="s">
        <v>21</v>
      </c>
      <c r="F151" s="240" t="s">
        <v>183</v>
      </c>
      <c r="G151" s="238"/>
      <c r="H151" s="241">
        <v>84.342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130</v>
      </c>
      <c r="AU151" s="247" t="s">
        <v>83</v>
      </c>
      <c r="AV151" s="13" t="s">
        <v>83</v>
      </c>
      <c r="AW151" s="13" t="s">
        <v>35</v>
      </c>
      <c r="AX151" s="13" t="s">
        <v>73</v>
      </c>
      <c r="AY151" s="247" t="s">
        <v>119</v>
      </c>
    </row>
    <row r="152" spans="1:51" s="13" customFormat="1" ht="12">
      <c r="A152" s="13"/>
      <c r="B152" s="237"/>
      <c r="C152" s="238"/>
      <c r="D152" s="233" t="s">
        <v>130</v>
      </c>
      <c r="E152" s="239" t="s">
        <v>21</v>
      </c>
      <c r="F152" s="240" t="s">
        <v>184</v>
      </c>
      <c r="G152" s="238"/>
      <c r="H152" s="241">
        <v>-4.398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130</v>
      </c>
      <c r="AU152" s="247" t="s">
        <v>83</v>
      </c>
      <c r="AV152" s="13" t="s">
        <v>83</v>
      </c>
      <c r="AW152" s="13" t="s">
        <v>35</v>
      </c>
      <c r="AX152" s="13" t="s">
        <v>73</v>
      </c>
      <c r="AY152" s="247" t="s">
        <v>119</v>
      </c>
    </row>
    <row r="153" spans="1:51" s="14" customFormat="1" ht="12">
      <c r="A153" s="14"/>
      <c r="B153" s="248"/>
      <c r="C153" s="249"/>
      <c r="D153" s="233" t="s">
        <v>130</v>
      </c>
      <c r="E153" s="250" t="s">
        <v>21</v>
      </c>
      <c r="F153" s="251" t="s">
        <v>132</v>
      </c>
      <c r="G153" s="249"/>
      <c r="H153" s="252">
        <v>79.944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130</v>
      </c>
      <c r="AU153" s="258" t="s">
        <v>83</v>
      </c>
      <c r="AV153" s="14" t="s">
        <v>126</v>
      </c>
      <c r="AW153" s="14" t="s">
        <v>35</v>
      </c>
      <c r="AX153" s="14" t="s">
        <v>81</v>
      </c>
      <c r="AY153" s="258" t="s">
        <v>119</v>
      </c>
    </row>
    <row r="154" spans="1:65" s="2" customFormat="1" ht="24" customHeight="1">
      <c r="A154" s="40"/>
      <c r="B154" s="41"/>
      <c r="C154" s="220" t="s">
        <v>218</v>
      </c>
      <c r="D154" s="220" t="s">
        <v>121</v>
      </c>
      <c r="E154" s="221" t="s">
        <v>219</v>
      </c>
      <c r="F154" s="222" t="s">
        <v>220</v>
      </c>
      <c r="G154" s="223" t="s">
        <v>174</v>
      </c>
      <c r="H154" s="224">
        <v>14.03</v>
      </c>
      <c r="I154" s="225"/>
      <c r="J154" s="226">
        <f>ROUND(I154*H154,2)</f>
        <v>0</v>
      </c>
      <c r="K154" s="222" t="s">
        <v>167</v>
      </c>
      <c r="L154" s="46"/>
      <c r="M154" s="227" t="s">
        <v>21</v>
      </c>
      <c r="N154" s="228" t="s">
        <v>44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126</v>
      </c>
      <c r="AT154" s="231" t="s">
        <v>121</v>
      </c>
      <c r="AU154" s="231" t="s">
        <v>83</v>
      </c>
      <c r="AY154" s="19" t="s">
        <v>119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9" t="s">
        <v>81</v>
      </c>
      <c r="BK154" s="232">
        <f>ROUND(I154*H154,2)</f>
        <v>0</v>
      </c>
      <c r="BL154" s="19" t="s">
        <v>126</v>
      </c>
      <c r="BM154" s="231" t="s">
        <v>221</v>
      </c>
    </row>
    <row r="155" spans="1:47" s="2" customFormat="1" ht="12">
      <c r="A155" s="40"/>
      <c r="B155" s="41"/>
      <c r="C155" s="42"/>
      <c r="D155" s="233" t="s">
        <v>128</v>
      </c>
      <c r="E155" s="42"/>
      <c r="F155" s="234" t="s">
        <v>222</v>
      </c>
      <c r="G155" s="42"/>
      <c r="H155" s="42"/>
      <c r="I155" s="138"/>
      <c r="J155" s="42"/>
      <c r="K155" s="42"/>
      <c r="L155" s="46"/>
      <c r="M155" s="235"/>
      <c r="N155" s="236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128</v>
      </c>
      <c r="AU155" s="19" t="s">
        <v>83</v>
      </c>
    </row>
    <row r="156" spans="1:51" s="13" customFormat="1" ht="12">
      <c r="A156" s="13"/>
      <c r="B156" s="237"/>
      <c r="C156" s="238"/>
      <c r="D156" s="233" t="s">
        <v>130</v>
      </c>
      <c r="E156" s="239" t="s">
        <v>21</v>
      </c>
      <c r="F156" s="240" t="s">
        <v>223</v>
      </c>
      <c r="G156" s="238"/>
      <c r="H156" s="241">
        <v>2.721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130</v>
      </c>
      <c r="AU156" s="247" t="s">
        <v>83</v>
      </c>
      <c r="AV156" s="13" t="s">
        <v>83</v>
      </c>
      <c r="AW156" s="13" t="s">
        <v>35</v>
      </c>
      <c r="AX156" s="13" t="s">
        <v>73</v>
      </c>
      <c r="AY156" s="247" t="s">
        <v>119</v>
      </c>
    </row>
    <row r="157" spans="1:51" s="15" customFormat="1" ht="12">
      <c r="A157" s="15"/>
      <c r="B157" s="259"/>
      <c r="C157" s="260"/>
      <c r="D157" s="233" t="s">
        <v>130</v>
      </c>
      <c r="E157" s="261" t="s">
        <v>21</v>
      </c>
      <c r="F157" s="262" t="s">
        <v>224</v>
      </c>
      <c r="G157" s="260"/>
      <c r="H157" s="263">
        <v>2.721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9" t="s">
        <v>130</v>
      </c>
      <c r="AU157" s="269" t="s">
        <v>83</v>
      </c>
      <c r="AV157" s="15" t="s">
        <v>138</v>
      </c>
      <c r="AW157" s="15" t="s">
        <v>35</v>
      </c>
      <c r="AX157" s="15" t="s">
        <v>73</v>
      </c>
      <c r="AY157" s="269" t="s">
        <v>119</v>
      </c>
    </row>
    <row r="158" spans="1:51" s="13" customFormat="1" ht="12">
      <c r="A158" s="13"/>
      <c r="B158" s="237"/>
      <c r="C158" s="238"/>
      <c r="D158" s="233" t="s">
        <v>130</v>
      </c>
      <c r="E158" s="239" t="s">
        <v>21</v>
      </c>
      <c r="F158" s="240" t="s">
        <v>225</v>
      </c>
      <c r="G158" s="238"/>
      <c r="H158" s="241">
        <v>11.309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130</v>
      </c>
      <c r="AU158" s="247" t="s">
        <v>83</v>
      </c>
      <c r="AV158" s="13" t="s">
        <v>83</v>
      </c>
      <c r="AW158" s="13" t="s">
        <v>35</v>
      </c>
      <c r="AX158" s="13" t="s">
        <v>73</v>
      </c>
      <c r="AY158" s="247" t="s">
        <v>119</v>
      </c>
    </row>
    <row r="159" spans="1:51" s="15" customFormat="1" ht="12">
      <c r="A159" s="15"/>
      <c r="B159" s="259"/>
      <c r="C159" s="260"/>
      <c r="D159" s="233" t="s">
        <v>130</v>
      </c>
      <c r="E159" s="261" t="s">
        <v>21</v>
      </c>
      <c r="F159" s="262" t="s">
        <v>226</v>
      </c>
      <c r="G159" s="260"/>
      <c r="H159" s="263">
        <v>11.309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9" t="s">
        <v>130</v>
      </c>
      <c r="AU159" s="269" t="s">
        <v>83</v>
      </c>
      <c r="AV159" s="15" t="s">
        <v>138</v>
      </c>
      <c r="AW159" s="15" t="s">
        <v>35</v>
      </c>
      <c r="AX159" s="15" t="s">
        <v>73</v>
      </c>
      <c r="AY159" s="269" t="s">
        <v>119</v>
      </c>
    </row>
    <row r="160" spans="1:51" s="14" customFormat="1" ht="12">
      <c r="A160" s="14"/>
      <c r="B160" s="248"/>
      <c r="C160" s="249"/>
      <c r="D160" s="233" t="s">
        <v>130</v>
      </c>
      <c r="E160" s="250" t="s">
        <v>21</v>
      </c>
      <c r="F160" s="251" t="s">
        <v>132</v>
      </c>
      <c r="G160" s="249"/>
      <c r="H160" s="252">
        <v>14.03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8" t="s">
        <v>130</v>
      </c>
      <c r="AU160" s="258" t="s">
        <v>83</v>
      </c>
      <c r="AV160" s="14" t="s">
        <v>126</v>
      </c>
      <c r="AW160" s="14" t="s">
        <v>35</v>
      </c>
      <c r="AX160" s="14" t="s">
        <v>81</v>
      </c>
      <c r="AY160" s="258" t="s">
        <v>119</v>
      </c>
    </row>
    <row r="161" spans="1:65" s="2" customFormat="1" ht="16.5" customHeight="1">
      <c r="A161" s="40"/>
      <c r="B161" s="41"/>
      <c r="C161" s="220" t="s">
        <v>227</v>
      </c>
      <c r="D161" s="220" t="s">
        <v>121</v>
      </c>
      <c r="E161" s="221" t="s">
        <v>228</v>
      </c>
      <c r="F161" s="222" t="s">
        <v>229</v>
      </c>
      <c r="G161" s="223" t="s">
        <v>174</v>
      </c>
      <c r="H161" s="224">
        <v>14.03</v>
      </c>
      <c r="I161" s="225"/>
      <c r="J161" s="226">
        <f>ROUND(I161*H161,2)</f>
        <v>0</v>
      </c>
      <c r="K161" s="222" t="s">
        <v>167</v>
      </c>
      <c r="L161" s="46"/>
      <c r="M161" s="227" t="s">
        <v>21</v>
      </c>
      <c r="N161" s="228" t="s">
        <v>44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126</v>
      </c>
      <c r="AT161" s="231" t="s">
        <v>121</v>
      </c>
      <c r="AU161" s="231" t="s">
        <v>83</v>
      </c>
      <c r="AY161" s="19" t="s">
        <v>119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9" t="s">
        <v>81</v>
      </c>
      <c r="BK161" s="232">
        <f>ROUND(I161*H161,2)</f>
        <v>0</v>
      </c>
      <c r="BL161" s="19" t="s">
        <v>126</v>
      </c>
      <c r="BM161" s="231" t="s">
        <v>230</v>
      </c>
    </row>
    <row r="162" spans="1:47" s="2" customFormat="1" ht="12">
      <c r="A162" s="40"/>
      <c r="B162" s="41"/>
      <c r="C162" s="42"/>
      <c r="D162" s="233" t="s">
        <v>128</v>
      </c>
      <c r="E162" s="42"/>
      <c r="F162" s="234" t="s">
        <v>231</v>
      </c>
      <c r="G162" s="42"/>
      <c r="H162" s="42"/>
      <c r="I162" s="138"/>
      <c r="J162" s="42"/>
      <c r="K162" s="42"/>
      <c r="L162" s="46"/>
      <c r="M162" s="235"/>
      <c r="N162" s="236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128</v>
      </c>
      <c r="AU162" s="19" t="s">
        <v>83</v>
      </c>
    </row>
    <row r="163" spans="1:65" s="2" customFormat="1" ht="16.5" customHeight="1">
      <c r="A163" s="40"/>
      <c r="B163" s="41"/>
      <c r="C163" s="220" t="s">
        <v>232</v>
      </c>
      <c r="D163" s="220" t="s">
        <v>121</v>
      </c>
      <c r="E163" s="221" t="s">
        <v>233</v>
      </c>
      <c r="F163" s="222" t="s">
        <v>234</v>
      </c>
      <c r="G163" s="223" t="s">
        <v>174</v>
      </c>
      <c r="H163" s="224">
        <v>14.03</v>
      </c>
      <c r="I163" s="225"/>
      <c r="J163" s="226">
        <f>ROUND(I163*H163,2)</f>
        <v>0</v>
      </c>
      <c r="K163" s="222" t="s">
        <v>167</v>
      </c>
      <c r="L163" s="46"/>
      <c r="M163" s="227" t="s">
        <v>21</v>
      </c>
      <c r="N163" s="228" t="s">
        <v>44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126</v>
      </c>
      <c r="AT163" s="231" t="s">
        <v>121</v>
      </c>
      <c r="AU163" s="231" t="s">
        <v>83</v>
      </c>
      <c r="AY163" s="19" t="s">
        <v>119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81</v>
      </c>
      <c r="BK163" s="232">
        <f>ROUND(I163*H163,2)</f>
        <v>0</v>
      </c>
      <c r="BL163" s="19" t="s">
        <v>126</v>
      </c>
      <c r="BM163" s="231" t="s">
        <v>235</v>
      </c>
    </row>
    <row r="164" spans="1:47" s="2" customFormat="1" ht="12">
      <c r="A164" s="40"/>
      <c r="B164" s="41"/>
      <c r="C164" s="42"/>
      <c r="D164" s="233" t="s">
        <v>128</v>
      </c>
      <c r="E164" s="42"/>
      <c r="F164" s="234" t="s">
        <v>234</v>
      </c>
      <c r="G164" s="42"/>
      <c r="H164" s="42"/>
      <c r="I164" s="138"/>
      <c r="J164" s="42"/>
      <c r="K164" s="42"/>
      <c r="L164" s="46"/>
      <c r="M164" s="235"/>
      <c r="N164" s="236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128</v>
      </c>
      <c r="AU164" s="19" t="s">
        <v>83</v>
      </c>
    </row>
    <row r="165" spans="1:65" s="2" customFormat="1" ht="24" customHeight="1">
      <c r="A165" s="40"/>
      <c r="B165" s="41"/>
      <c r="C165" s="220" t="s">
        <v>236</v>
      </c>
      <c r="D165" s="220" t="s">
        <v>121</v>
      </c>
      <c r="E165" s="221" t="s">
        <v>237</v>
      </c>
      <c r="F165" s="222" t="s">
        <v>238</v>
      </c>
      <c r="G165" s="223" t="s">
        <v>174</v>
      </c>
      <c r="H165" s="224">
        <v>60.944</v>
      </c>
      <c r="I165" s="225"/>
      <c r="J165" s="226">
        <f>ROUND(I165*H165,2)</f>
        <v>0</v>
      </c>
      <c r="K165" s="222" t="s">
        <v>167</v>
      </c>
      <c r="L165" s="46"/>
      <c r="M165" s="227" t="s">
        <v>21</v>
      </c>
      <c r="N165" s="228" t="s">
        <v>44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126</v>
      </c>
      <c r="AT165" s="231" t="s">
        <v>121</v>
      </c>
      <c r="AU165" s="231" t="s">
        <v>83</v>
      </c>
      <c r="AY165" s="19" t="s">
        <v>119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9" t="s">
        <v>81</v>
      </c>
      <c r="BK165" s="232">
        <f>ROUND(I165*H165,2)</f>
        <v>0</v>
      </c>
      <c r="BL165" s="19" t="s">
        <v>126</v>
      </c>
      <c r="BM165" s="231" t="s">
        <v>239</v>
      </c>
    </row>
    <row r="166" spans="1:47" s="2" customFormat="1" ht="12">
      <c r="A166" s="40"/>
      <c r="B166" s="41"/>
      <c r="C166" s="42"/>
      <c r="D166" s="233" t="s">
        <v>128</v>
      </c>
      <c r="E166" s="42"/>
      <c r="F166" s="234" t="s">
        <v>240</v>
      </c>
      <c r="G166" s="42"/>
      <c r="H166" s="42"/>
      <c r="I166" s="138"/>
      <c r="J166" s="42"/>
      <c r="K166" s="42"/>
      <c r="L166" s="46"/>
      <c r="M166" s="235"/>
      <c r="N166" s="23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128</v>
      </c>
      <c r="AU166" s="19" t="s">
        <v>83</v>
      </c>
    </row>
    <row r="167" spans="1:51" s="13" customFormat="1" ht="12">
      <c r="A167" s="13"/>
      <c r="B167" s="237"/>
      <c r="C167" s="238"/>
      <c r="D167" s="233" t="s">
        <v>130</v>
      </c>
      <c r="E167" s="239" t="s">
        <v>21</v>
      </c>
      <c r="F167" s="240" t="s">
        <v>183</v>
      </c>
      <c r="G167" s="238"/>
      <c r="H167" s="241">
        <v>84.342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130</v>
      </c>
      <c r="AU167" s="247" t="s">
        <v>83</v>
      </c>
      <c r="AV167" s="13" t="s">
        <v>83</v>
      </c>
      <c r="AW167" s="13" t="s">
        <v>35</v>
      </c>
      <c r="AX167" s="13" t="s">
        <v>73</v>
      </c>
      <c r="AY167" s="247" t="s">
        <v>119</v>
      </c>
    </row>
    <row r="168" spans="1:51" s="16" customFormat="1" ht="12">
      <c r="A168" s="16"/>
      <c r="B168" s="270"/>
      <c r="C168" s="271"/>
      <c r="D168" s="233" t="s">
        <v>130</v>
      </c>
      <c r="E168" s="272" t="s">
        <v>21</v>
      </c>
      <c r="F168" s="273" t="s">
        <v>241</v>
      </c>
      <c r="G168" s="271"/>
      <c r="H168" s="272" t="s">
        <v>21</v>
      </c>
      <c r="I168" s="274"/>
      <c r="J168" s="271"/>
      <c r="K168" s="271"/>
      <c r="L168" s="275"/>
      <c r="M168" s="276"/>
      <c r="N168" s="277"/>
      <c r="O168" s="277"/>
      <c r="P168" s="277"/>
      <c r="Q168" s="277"/>
      <c r="R168" s="277"/>
      <c r="S168" s="277"/>
      <c r="T168" s="278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79" t="s">
        <v>130</v>
      </c>
      <c r="AU168" s="279" t="s">
        <v>83</v>
      </c>
      <c r="AV168" s="16" t="s">
        <v>81</v>
      </c>
      <c r="AW168" s="16" t="s">
        <v>35</v>
      </c>
      <c r="AX168" s="16" t="s">
        <v>73</v>
      </c>
      <c r="AY168" s="279" t="s">
        <v>119</v>
      </c>
    </row>
    <row r="169" spans="1:51" s="13" customFormat="1" ht="12">
      <c r="A169" s="13"/>
      <c r="B169" s="237"/>
      <c r="C169" s="238"/>
      <c r="D169" s="233" t="s">
        <v>130</v>
      </c>
      <c r="E169" s="239" t="s">
        <v>21</v>
      </c>
      <c r="F169" s="240" t="s">
        <v>242</v>
      </c>
      <c r="G169" s="238"/>
      <c r="H169" s="241">
        <v>-20.677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130</v>
      </c>
      <c r="AU169" s="247" t="s">
        <v>83</v>
      </c>
      <c r="AV169" s="13" t="s">
        <v>83</v>
      </c>
      <c r="AW169" s="13" t="s">
        <v>35</v>
      </c>
      <c r="AX169" s="13" t="s">
        <v>73</v>
      </c>
      <c r="AY169" s="247" t="s">
        <v>119</v>
      </c>
    </row>
    <row r="170" spans="1:51" s="13" customFormat="1" ht="12">
      <c r="A170" s="13"/>
      <c r="B170" s="237"/>
      <c r="C170" s="238"/>
      <c r="D170" s="233" t="s">
        <v>130</v>
      </c>
      <c r="E170" s="239" t="s">
        <v>21</v>
      </c>
      <c r="F170" s="240" t="s">
        <v>243</v>
      </c>
      <c r="G170" s="238"/>
      <c r="H170" s="241">
        <v>-2.721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130</v>
      </c>
      <c r="AU170" s="247" t="s">
        <v>83</v>
      </c>
      <c r="AV170" s="13" t="s">
        <v>83</v>
      </c>
      <c r="AW170" s="13" t="s">
        <v>35</v>
      </c>
      <c r="AX170" s="13" t="s">
        <v>73</v>
      </c>
      <c r="AY170" s="247" t="s">
        <v>119</v>
      </c>
    </row>
    <row r="171" spans="1:51" s="14" customFormat="1" ht="12">
      <c r="A171" s="14"/>
      <c r="B171" s="248"/>
      <c r="C171" s="249"/>
      <c r="D171" s="233" t="s">
        <v>130</v>
      </c>
      <c r="E171" s="250" t="s">
        <v>21</v>
      </c>
      <c r="F171" s="251" t="s">
        <v>132</v>
      </c>
      <c r="G171" s="249"/>
      <c r="H171" s="252">
        <v>60.944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8" t="s">
        <v>130</v>
      </c>
      <c r="AU171" s="258" t="s">
        <v>83</v>
      </c>
      <c r="AV171" s="14" t="s">
        <v>126</v>
      </c>
      <c r="AW171" s="14" t="s">
        <v>35</v>
      </c>
      <c r="AX171" s="14" t="s">
        <v>81</v>
      </c>
      <c r="AY171" s="258" t="s">
        <v>119</v>
      </c>
    </row>
    <row r="172" spans="1:65" s="2" customFormat="1" ht="16.5" customHeight="1">
      <c r="A172" s="40"/>
      <c r="B172" s="41"/>
      <c r="C172" s="280" t="s">
        <v>244</v>
      </c>
      <c r="D172" s="280" t="s">
        <v>245</v>
      </c>
      <c r="E172" s="281" t="s">
        <v>246</v>
      </c>
      <c r="F172" s="282" t="s">
        <v>247</v>
      </c>
      <c r="G172" s="283" t="s">
        <v>248</v>
      </c>
      <c r="H172" s="284">
        <v>11.309</v>
      </c>
      <c r="I172" s="285"/>
      <c r="J172" s="286">
        <f>ROUND(I172*H172,2)</f>
        <v>0</v>
      </c>
      <c r="K172" s="282" t="s">
        <v>167</v>
      </c>
      <c r="L172" s="287"/>
      <c r="M172" s="288" t="s">
        <v>21</v>
      </c>
      <c r="N172" s="289" t="s">
        <v>44</v>
      </c>
      <c r="O172" s="86"/>
      <c r="P172" s="229">
        <f>O172*H172</f>
        <v>0</v>
      </c>
      <c r="Q172" s="229">
        <v>1</v>
      </c>
      <c r="R172" s="229">
        <f>Q172*H172</f>
        <v>11.309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171</v>
      </c>
      <c r="AT172" s="231" t="s">
        <v>245</v>
      </c>
      <c r="AU172" s="231" t="s">
        <v>83</v>
      </c>
      <c r="AY172" s="19" t="s">
        <v>119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9" t="s">
        <v>81</v>
      </c>
      <c r="BK172" s="232">
        <f>ROUND(I172*H172,2)</f>
        <v>0</v>
      </c>
      <c r="BL172" s="19" t="s">
        <v>126</v>
      </c>
      <c r="BM172" s="231" t="s">
        <v>249</v>
      </c>
    </row>
    <row r="173" spans="1:47" s="2" customFormat="1" ht="12">
      <c r="A173" s="40"/>
      <c r="B173" s="41"/>
      <c r="C173" s="42"/>
      <c r="D173" s="233" t="s">
        <v>128</v>
      </c>
      <c r="E173" s="42"/>
      <c r="F173" s="234" t="s">
        <v>247</v>
      </c>
      <c r="G173" s="42"/>
      <c r="H173" s="42"/>
      <c r="I173" s="138"/>
      <c r="J173" s="42"/>
      <c r="K173" s="42"/>
      <c r="L173" s="46"/>
      <c r="M173" s="235"/>
      <c r="N173" s="23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128</v>
      </c>
      <c r="AU173" s="19" t="s">
        <v>83</v>
      </c>
    </row>
    <row r="174" spans="1:51" s="16" customFormat="1" ht="12">
      <c r="A174" s="16"/>
      <c r="B174" s="270"/>
      <c r="C174" s="271"/>
      <c r="D174" s="233" t="s">
        <v>130</v>
      </c>
      <c r="E174" s="272" t="s">
        <v>21</v>
      </c>
      <c r="F174" s="273" t="s">
        <v>250</v>
      </c>
      <c r="G174" s="271"/>
      <c r="H174" s="272" t="s">
        <v>21</v>
      </c>
      <c r="I174" s="274"/>
      <c r="J174" s="271"/>
      <c r="K174" s="271"/>
      <c r="L174" s="275"/>
      <c r="M174" s="276"/>
      <c r="N174" s="277"/>
      <c r="O174" s="277"/>
      <c r="P174" s="277"/>
      <c r="Q174" s="277"/>
      <c r="R174" s="277"/>
      <c r="S174" s="277"/>
      <c r="T174" s="278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79" t="s">
        <v>130</v>
      </c>
      <c r="AU174" s="279" t="s">
        <v>83</v>
      </c>
      <c r="AV174" s="16" t="s">
        <v>81</v>
      </c>
      <c r="AW174" s="16" t="s">
        <v>35</v>
      </c>
      <c r="AX174" s="16" t="s">
        <v>73</v>
      </c>
      <c r="AY174" s="279" t="s">
        <v>119</v>
      </c>
    </row>
    <row r="175" spans="1:51" s="13" customFormat="1" ht="12">
      <c r="A175" s="13"/>
      <c r="B175" s="237"/>
      <c r="C175" s="238"/>
      <c r="D175" s="233" t="s">
        <v>130</v>
      </c>
      <c r="E175" s="239" t="s">
        <v>21</v>
      </c>
      <c r="F175" s="240" t="s">
        <v>225</v>
      </c>
      <c r="G175" s="238"/>
      <c r="H175" s="241">
        <v>11.309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130</v>
      </c>
      <c r="AU175" s="247" t="s">
        <v>83</v>
      </c>
      <c r="AV175" s="13" t="s">
        <v>83</v>
      </c>
      <c r="AW175" s="13" t="s">
        <v>35</v>
      </c>
      <c r="AX175" s="13" t="s">
        <v>73</v>
      </c>
      <c r="AY175" s="247" t="s">
        <v>119</v>
      </c>
    </row>
    <row r="176" spans="1:51" s="14" customFormat="1" ht="12">
      <c r="A176" s="14"/>
      <c r="B176" s="248"/>
      <c r="C176" s="249"/>
      <c r="D176" s="233" t="s">
        <v>130</v>
      </c>
      <c r="E176" s="250" t="s">
        <v>21</v>
      </c>
      <c r="F176" s="251" t="s">
        <v>132</v>
      </c>
      <c r="G176" s="249"/>
      <c r="H176" s="252">
        <v>11.309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8" t="s">
        <v>130</v>
      </c>
      <c r="AU176" s="258" t="s">
        <v>83</v>
      </c>
      <c r="AV176" s="14" t="s">
        <v>126</v>
      </c>
      <c r="AW176" s="14" t="s">
        <v>35</v>
      </c>
      <c r="AX176" s="14" t="s">
        <v>81</v>
      </c>
      <c r="AY176" s="258" t="s">
        <v>119</v>
      </c>
    </row>
    <row r="177" spans="1:65" s="2" customFormat="1" ht="24" customHeight="1">
      <c r="A177" s="40"/>
      <c r="B177" s="41"/>
      <c r="C177" s="220" t="s">
        <v>7</v>
      </c>
      <c r="D177" s="220" t="s">
        <v>121</v>
      </c>
      <c r="E177" s="221" t="s">
        <v>251</v>
      </c>
      <c r="F177" s="222" t="s">
        <v>252</v>
      </c>
      <c r="G177" s="223" t="s">
        <v>174</v>
      </c>
      <c r="H177" s="224">
        <v>20.677</v>
      </c>
      <c r="I177" s="225"/>
      <c r="J177" s="226">
        <f>ROUND(I177*H177,2)</f>
        <v>0</v>
      </c>
      <c r="K177" s="222" t="s">
        <v>125</v>
      </c>
      <c r="L177" s="46"/>
      <c r="M177" s="227" t="s">
        <v>21</v>
      </c>
      <c r="N177" s="228" t="s">
        <v>44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126</v>
      </c>
      <c r="AT177" s="231" t="s">
        <v>121</v>
      </c>
      <c r="AU177" s="231" t="s">
        <v>83</v>
      </c>
      <c r="AY177" s="19" t="s">
        <v>119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81</v>
      </c>
      <c r="BK177" s="232">
        <f>ROUND(I177*H177,2)</f>
        <v>0</v>
      </c>
      <c r="BL177" s="19" t="s">
        <v>126</v>
      </c>
      <c r="BM177" s="231" t="s">
        <v>253</v>
      </c>
    </row>
    <row r="178" spans="1:47" s="2" customFormat="1" ht="12">
      <c r="A178" s="40"/>
      <c r="B178" s="41"/>
      <c r="C178" s="42"/>
      <c r="D178" s="233" t="s">
        <v>128</v>
      </c>
      <c r="E178" s="42"/>
      <c r="F178" s="234" t="s">
        <v>254</v>
      </c>
      <c r="G178" s="42"/>
      <c r="H178" s="42"/>
      <c r="I178" s="138"/>
      <c r="J178" s="42"/>
      <c r="K178" s="42"/>
      <c r="L178" s="46"/>
      <c r="M178" s="235"/>
      <c r="N178" s="23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128</v>
      </c>
      <c r="AU178" s="19" t="s">
        <v>83</v>
      </c>
    </row>
    <row r="179" spans="1:51" s="13" customFormat="1" ht="12">
      <c r="A179" s="13"/>
      <c r="B179" s="237"/>
      <c r="C179" s="238"/>
      <c r="D179" s="233" t="s">
        <v>130</v>
      </c>
      <c r="E179" s="239" t="s">
        <v>21</v>
      </c>
      <c r="F179" s="240" t="s">
        <v>255</v>
      </c>
      <c r="G179" s="238"/>
      <c r="H179" s="241">
        <v>20.677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130</v>
      </c>
      <c r="AU179" s="247" t="s">
        <v>83</v>
      </c>
      <c r="AV179" s="13" t="s">
        <v>83</v>
      </c>
      <c r="AW179" s="13" t="s">
        <v>35</v>
      </c>
      <c r="AX179" s="13" t="s">
        <v>73</v>
      </c>
      <c r="AY179" s="247" t="s">
        <v>119</v>
      </c>
    </row>
    <row r="180" spans="1:51" s="14" customFormat="1" ht="12">
      <c r="A180" s="14"/>
      <c r="B180" s="248"/>
      <c r="C180" s="249"/>
      <c r="D180" s="233" t="s">
        <v>130</v>
      </c>
      <c r="E180" s="250" t="s">
        <v>21</v>
      </c>
      <c r="F180" s="251" t="s">
        <v>132</v>
      </c>
      <c r="G180" s="249"/>
      <c r="H180" s="252">
        <v>20.677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8" t="s">
        <v>130</v>
      </c>
      <c r="AU180" s="258" t="s">
        <v>83</v>
      </c>
      <c r="AV180" s="14" t="s">
        <v>126</v>
      </c>
      <c r="AW180" s="14" t="s">
        <v>35</v>
      </c>
      <c r="AX180" s="14" t="s">
        <v>81</v>
      </c>
      <c r="AY180" s="258" t="s">
        <v>119</v>
      </c>
    </row>
    <row r="181" spans="1:65" s="2" customFormat="1" ht="24" customHeight="1">
      <c r="A181" s="40"/>
      <c r="B181" s="41"/>
      <c r="C181" s="220" t="s">
        <v>256</v>
      </c>
      <c r="D181" s="220" t="s">
        <v>121</v>
      </c>
      <c r="E181" s="221" t="s">
        <v>257</v>
      </c>
      <c r="F181" s="222" t="s">
        <v>258</v>
      </c>
      <c r="G181" s="223" t="s">
        <v>174</v>
      </c>
      <c r="H181" s="224">
        <v>20.677</v>
      </c>
      <c r="I181" s="225"/>
      <c r="J181" s="226">
        <f>ROUND(I181*H181,2)</f>
        <v>0</v>
      </c>
      <c r="K181" s="222" t="s">
        <v>167</v>
      </c>
      <c r="L181" s="46"/>
      <c r="M181" s="227" t="s">
        <v>21</v>
      </c>
      <c r="N181" s="228" t="s">
        <v>44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126</v>
      </c>
      <c r="AT181" s="231" t="s">
        <v>121</v>
      </c>
      <c r="AU181" s="231" t="s">
        <v>83</v>
      </c>
      <c r="AY181" s="19" t="s">
        <v>119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81</v>
      </c>
      <c r="BK181" s="232">
        <f>ROUND(I181*H181,2)</f>
        <v>0</v>
      </c>
      <c r="BL181" s="19" t="s">
        <v>126</v>
      </c>
      <c r="BM181" s="231" t="s">
        <v>259</v>
      </c>
    </row>
    <row r="182" spans="1:47" s="2" customFormat="1" ht="12">
      <c r="A182" s="40"/>
      <c r="B182" s="41"/>
      <c r="C182" s="42"/>
      <c r="D182" s="233" t="s">
        <v>128</v>
      </c>
      <c r="E182" s="42"/>
      <c r="F182" s="234" t="s">
        <v>260</v>
      </c>
      <c r="G182" s="42"/>
      <c r="H182" s="42"/>
      <c r="I182" s="138"/>
      <c r="J182" s="42"/>
      <c r="K182" s="42"/>
      <c r="L182" s="46"/>
      <c r="M182" s="235"/>
      <c r="N182" s="236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128</v>
      </c>
      <c r="AU182" s="19" t="s">
        <v>83</v>
      </c>
    </row>
    <row r="183" spans="1:65" s="2" customFormat="1" ht="24" customHeight="1">
      <c r="A183" s="40"/>
      <c r="B183" s="41"/>
      <c r="C183" s="220" t="s">
        <v>261</v>
      </c>
      <c r="D183" s="220" t="s">
        <v>121</v>
      </c>
      <c r="E183" s="221" t="s">
        <v>262</v>
      </c>
      <c r="F183" s="222" t="s">
        <v>263</v>
      </c>
      <c r="G183" s="223" t="s">
        <v>124</v>
      </c>
      <c r="H183" s="224">
        <v>43.74</v>
      </c>
      <c r="I183" s="225"/>
      <c r="J183" s="226">
        <f>ROUND(I183*H183,2)</f>
        <v>0</v>
      </c>
      <c r="K183" s="222" t="s">
        <v>125</v>
      </c>
      <c r="L183" s="46"/>
      <c r="M183" s="227" t="s">
        <v>21</v>
      </c>
      <c r="N183" s="228" t="s">
        <v>44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126</v>
      </c>
      <c r="AT183" s="231" t="s">
        <v>121</v>
      </c>
      <c r="AU183" s="231" t="s">
        <v>83</v>
      </c>
      <c r="AY183" s="19" t="s">
        <v>119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81</v>
      </c>
      <c r="BK183" s="232">
        <f>ROUND(I183*H183,2)</f>
        <v>0</v>
      </c>
      <c r="BL183" s="19" t="s">
        <v>126</v>
      </c>
      <c r="BM183" s="231" t="s">
        <v>264</v>
      </c>
    </row>
    <row r="184" spans="1:47" s="2" customFormat="1" ht="12">
      <c r="A184" s="40"/>
      <c r="B184" s="41"/>
      <c r="C184" s="42"/>
      <c r="D184" s="233" t="s">
        <v>128</v>
      </c>
      <c r="E184" s="42"/>
      <c r="F184" s="234" t="s">
        <v>265</v>
      </c>
      <c r="G184" s="42"/>
      <c r="H184" s="42"/>
      <c r="I184" s="138"/>
      <c r="J184" s="42"/>
      <c r="K184" s="42"/>
      <c r="L184" s="46"/>
      <c r="M184" s="235"/>
      <c r="N184" s="236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128</v>
      </c>
      <c r="AU184" s="19" t="s">
        <v>83</v>
      </c>
    </row>
    <row r="185" spans="1:51" s="13" customFormat="1" ht="12">
      <c r="A185" s="13"/>
      <c r="B185" s="237"/>
      <c r="C185" s="238"/>
      <c r="D185" s="233" t="s">
        <v>130</v>
      </c>
      <c r="E185" s="239" t="s">
        <v>21</v>
      </c>
      <c r="F185" s="240" t="s">
        <v>266</v>
      </c>
      <c r="G185" s="238"/>
      <c r="H185" s="241">
        <v>43.74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130</v>
      </c>
      <c r="AU185" s="247" t="s">
        <v>83</v>
      </c>
      <c r="AV185" s="13" t="s">
        <v>83</v>
      </c>
      <c r="AW185" s="13" t="s">
        <v>35</v>
      </c>
      <c r="AX185" s="13" t="s">
        <v>73</v>
      </c>
      <c r="AY185" s="247" t="s">
        <v>119</v>
      </c>
    </row>
    <row r="186" spans="1:51" s="14" customFormat="1" ht="12">
      <c r="A186" s="14"/>
      <c r="B186" s="248"/>
      <c r="C186" s="249"/>
      <c r="D186" s="233" t="s">
        <v>130</v>
      </c>
      <c r="E186" s="250" t="s">
        <v>21</v>
      </c>
      <c r="F186" s="251" t="s">
        <v>132</v>
      </c>
      <c r="G186" s="249"/>
      <c r="H186" s="252">
        <v>43.74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8" t="s">
        <v>130</v>
      </c>
      <c r="AU186" s="258" t="s">
        <v>83</v>
      </c>
      <c r="AV186" s="14" t="s">
        <v>126</v>
      </c>
      <c r="AW186" s="14" t="s">
        <v>35</v>
      </c>
      <c r="AX186" s="14" t="s">
        <v>81</v>
      </c>
      <c r="AY186" s="258" t="s">
        <v>119</v>
      </c>
    </row>
    <row r="187" spans="1:51" s="16" customFormat="1" ht="12">
      <c r="A187" s="16"/>
      <c r="B187" s="270"/>
      <c r="C187" s="271"/>
      <c r="D187" s="233" t="s">
        <v>130</v>
      </c>
      <c r="E187" s="272" t="s">
        <v>21</v>
      </c>
      <c r="F187" s="273" t="s">
        <v>267</v>
      </c>
      <c r="G187" s="271"/>
      <c r="H187" s="272" t="s">
        <v>21</v>
      </c>
      <c r="I187" s="274"/>
      <c r="J187" s="271"/>
      <c r="K187" s="271"/>
      <c r="L187" s="275"/>
      <c r="M187" s="276"/>
      <c r="N187" s="277"/>
      <c r="O187" s="277"/>
      <c r="P187" s="277"/>
      <c r="Q187" s="277"/>
      <c r="R187" s="277"/>
      <c r="S187" s="277"/>
      <c r="T187" s="278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79" t="s">
        <v>130</v>
      </c>
      <c r="AU187" s="279" t="s">
        <v>83</v>
      </c>
      <c r="AV187" s="16" t="s">
        <v>81</v>
      </c>
      <c r="AW187" s="16" t="s">
        <v>35</v>
      </c>
      <c r="AX187" s="16" t="s">
        <v>73</v>
      </c>
      <c r="AY187" s="279" t="s">
        <v>119</v>
      </c>
    </row>
    <row r="188" spans="1:51" s="16" customFormat="1" ht="12">
      <c r="A188" s="16"/>
      <c r="B188" s="270"/>
      <c r="C188" s="271"/>
      <c r="D188" s="233" t="s">
        <v>130</v>
      </c>
      <c r="E188" s="272" t="s">
        <v>21</v>
      </c>
      <c r="F188" s="273" t="s">
        <v>268</v>
      </c>
      <c r="G188" s="271"/>
      <c r="H188" s="272" t="s">
        <v>21</v>
      </c>
      <c r="I188" s="274"/>
      <c r="J188" s="271"/>
      <c r="K188" s="271"/>
      <c r="L188" s="275"/>
      <c r="M188" s="276"/>
      <c r="N188" s="277"/>
      <c r="O188" s="277"/>
      <c r="P188" s="277"/>
      <c r="Q188" s="277"/>
      <c r="R188" s="277"/>
      <c r="S188" s="277"/>
      <c r="T188" s="278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79" t="s">
        <v>130</v>
      </c>
      <c r="AU188" s="279" t="s">
        <v>83</v>
      </c>
      <c r="AV188" s="16" t="s">
        <v>81</v>
      </c>
      <c r="AW188" s="16" t="s">
        <v>35</v>
      </c>
      <c r="AX188" s="16" t="s">
        <v>73</v>
      </c>
      <c r="AY188" s="279" t="s">
        <v>119</v>
      </c>
    </row>
    <row r="189" spans="1:51" s="16" customFormat="1" ht="12">
      <c r="A189" s="16"/>
      <c r="B189" s="270"/>
      <c r="C189" s="271"/>
      <c r="D189" s="233" t="s">
        <v>130</v>
      </c>
      <c r="E189" s="272" t="s">
        <v>21</v>
      </c>
      <c r="F189" s="273" t="s">
        <v>269</v>
      </c>
      <c r="G189" s="271"/>
      <c r="H189" s="272" t="s">
        <v>21</v>
      </c>
      <c r="I189" s="274"/>
      <c r="J189" s="271"/>
      <c r="K189" s="271"/>
      <c r="L189" s="275"/>
      <c r="M189" s="276"/>
      <c r="N189" s="277"/>
      <c r="O189" s="277"/>
      <c r="P189" s="277"/>
      <c r="Q189" s="277"/>
      <c r="R189" s="277"/>
      <c r="S189" s="277"/>
      <c r="T189" s="278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79" t="s">
        <v>130</v>
      </c>
      <c r="AU189" s="279" t="s">
        <v>83</v>
      </c>
      <c r="AV189" s="16" t="s">
        <v>81</v>
      </c>
      <c r="AW189" s="16" t="s">
        <v>35</v>
      </c>
      <c r="AX189" s="16" t="s">
        <v>73</v>
      </c>
      <c r="AY189" s="279" t="s">
        <v>119</v>
      </c>
    </row>
    <row r="190" spans="1:65" s="2" customFormat="1" ht="24" customHeight="1">
      <c r="A190" s="40"/>
      <c r="B190" s="41"/>
      <c r="C190" s="220" t="s">
        <v>270</v>
      </c>
      <c r="D190" s="220" t="s">
        <v>121</v>
      </c>
      <c r="E190" s="221" t="s">
        <v>271</v>
      </c>
      <c r="F190" s="222" t="s">
        <v>272</v>
      </c>
      <c r="G190" s="223" t="s">
        <v>124</v>
      </c>
      <c r="H190" s="224">
        <v>43.74</v>
      </c>
      <c r="I190" s="225"/>
      <c r="J190" s="226">
        <f>ROUND(I190*H190,2)</f>
        <v>0</v>
      </c>
      <c r="K190" s="222" t="s">
        <v>125</v>
      </c>
      <c r="L190" s="46"/>
      <c r="M190" s="227" t="s">
        <v>21</v>
      </c>
      <c r="N190" s="228" t="s">
        <v>44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126</v>
      </c>
      <c r="AT190" s="231" t="s">
        <v>121</v>
      </c>
      <c r="AU190" s="231" t="s">
        <v>83</v>
      </c>
      <c r="AY190" s="19" t="s">
        <v>119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9" t="s">
        <v>81</v>
      </c>
      <c r="BK190" s="232">
        <f>ROUND(I190*H190,2)</f>
        <v>0</v>
      </c>
      <c r="BL190" s="19" t="s">
        <v>126</v>
      </c>
      <c r="BM190" s="231" t="s">
        <v>273</v>
      </c>
    </row>
    <row r="191" spans="1:47" s="2" customFormat="1" ht="12">
      <c r="A191" s="40"/>
      <c r="B191" s="41"/>
      <c r="C191" s="42"/>
      <c r="D191" s="233" t="s">
        <v>128</v>
      </c>
      <c r="E191" s="42"/>
      <c r="F191" s="234" t="s">
        <v>274</v>
      </c>
      <c r="G191" s="42"/>
      <c r="H191" s="42"/>
      <c r="I191" s="138"/>
      <c r="J191" s="42"/>
      <c r="K191" s="42"/>
      <c r="L191" s="46"/>
      <c r="M191" s="235"/>
      <c r="N191" s="23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128</v>
      </c>
      <c r="AU191" s="19" t="s">
        <v>83</v>
      </c>
    </row>
    <row r="192" spans="1:51" s="13" customFormat="1" ht="12">
      <c r="A192" s="13"/>
      <c r="B192" s="237"/>
      <c r="C192" s="238"/>
      <c r="D192" s="233" t="s">
        <v>130</v>
      </c>
      <c r="E192" s="239" t="s">
        <v>21</v>
      </c>
      <c r="F192" s="240" t="s">
        <v>275</v>
      </c>
      <c r="G192" s="238"/>
      <c r="H192" s="241">
        <v>43.74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130</v>
      </c>
      <c r="AU192" s="247" t="s">
        <v>83</v>
      </c>
      <c r="AV192" s="13" t="s">
        <v>83</v>
      </c>
      <c r="AW192" s="13" t="s">
        <v>35</v>
      </c>
      <c r="AX192" s="13" t="s">
        <v>81</v>
      </c>
      <c r="AY192" s="247" t="s">
        <v>119</v>
      </c>
    </row>
    <row r="193" spans="1:65" s="2" customFormat="1" ht="16.5" customHeight="1">
      <c r="A193" s="40"/>
      <c r="B193" s="41"/>
      <c r="C193" s="280" t="s">
        <v>276</v>
      </c>
      <c r="D193" s="280" t="s">
        <v>245</v>
      </c>
      <c r="E193" s="281" t="s">
        <v>277</v>
      </c>
      <c r="F193" s="282" t="s">
        <v>278</v>
      </c>
      <c r="G193" s="283" t="s">
        <v>279</v>
      </c>
      <c r="H193" s="284">
        <v>0.656</v>
      </c>
      <c r="I193" s="285"/>
      <c r="J193" s="286">
        <f>ROUND(I193*H193,2)</f>
        <v>0</v>
      </c>
      <c r="K193" s="282" t="s">
        <v>125</v>
      </c>
      <c r="L193" s="287"/>
      <c r="M193" s="288" t="s">
        <v>21</v>
      </c>
      <c r="N193" s="289" t="s">
        <v>44</v>
      </c>
      <c r="O193" s="86"/>
      <c r="P193" s="229">
        <f>O193*H193</f>
        <v>0</v>
      </c>
      <c r="Q193" s="229">
        <v>0.001</v>
      </c>
      <c r="R193" s="229">
        <f>Q193*H193</f>
        <v>0.000656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171</v>
      </c>
      <c r="AT193" s="231" t="s">
        <v>245</v>
      </c>
      <c r="AU193" s="231" t="s">
        <v>83</v>
      </c>
      <c r="AY193" s="19" t="s">
        <v>119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9" t="s">
        <v>81</v>
      </c>
      <c r="BK193" s="232">
        <f>ROUND(I193*H193,2)</f>
        <v>0</v>
      </c>
      <c r="BL193" s="19" t="s">
        <v>126</v>
      </c>
      <c r="BM193" s="231" t="s">
        <v>280</v>
      </c>
    </row>
    <row r="194" spans="1:47" s="2" customFormat="1" ht="12">
      <c r="A194" s="40"/>
      <c r="B194" s="41"/>
      <c r="C194" s="42"/>
      <c r="D194" s="233" t="s">
        <v>128</v>
      </c>
      <c r="E194" s="42"/>
      <c r="F194" s="234" t="s">
        <v>278</v>
      </c>
      <c r="G194" s="42"/>
      <c r="H194" s="42"/>
      <c r="I194" s="138"/>
      <c r="J194" s="42"/>
      <c r="K194" s="42"/>
      <c r="L194" s="46"/>
      <c r="M194" s="235"/>
      <c r="N194" s="236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128</v>
      </c>
      <c r="AU194" s="19" t="s">
        <v>83</v>
      </c>
    </row>
    <row r="195" spans="1:51" s="13" customFormat="1" ht="12">
      <c r="A195" s="13"/>
      <c r="B195" s="237"/>
      <c r="C195" s="238"/>
      <c r="D195" s="233" t="s">
        <v>130</v>
      </c>
      <c r="E195" s="238"/>
      <c r="F195" s="240" t="s">
        <v>281</v>
      </c>
      <c r="G195" s="238"/>
      <c r="H195" s="241">
        <v>0.656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130</v>
      </c>
      <c r="AU195" s="247" t="s">
        <v>83</v>
      </c>
      <c r="AV195" s="13" t="s">
        <v>83</v>
      </c>
      <c r="AW195" s="13" t="s">
        <v>4</v>
      </c>
      <c r="AX195" s="13" t="s">
        <v>81</v>
      </c>
      <c r="AY195" s="247" t="s">
        <v>119</v>
      </c>
    </row>
    <row r="196" spans="1:63" s="12" customFormat="1" ht="22.8" customHeight="1">
      <c r="A196" s="12"/>
      <c r="B196" s="204"/>
      <c r="C196" s="205"/>
      <c r="D196" s="206" t="s">
        <v>72</v>
      </c>
      <c r="E196" s="218" t="s">
        <v>126</v>
      </c>
      <c r="F196" s="218" t="s">
        <v>282</v>
      </c>
      <c r="G196" s="205"/>
      <c r="H196" s="205"/>
      <c r="I196" s="208"/>
      <c r="J196" s="219">
        <f>BK196</f>
        <v>0</v>
      </c>
      <c r="K196" s="205"/>
      <c r="L196" s="210"/>
      <c r="M196" s="211"/>
      <c r="N196" s="212"/>
      <c r="O196" s="212"/>
      <c r="P196" s="213">
        <f>SUM(P197:P204)</f>
        <v>0</v>
      </c>
      <c r="Q196" s="212"/>
      <c r="R196" s="213">
        <f>SUM(R197:R204)</f>
        <v>0</v>
      </c>
      <c r="S196" s="212"/>
      <c r="T196" s="214">
        <f>SUM(T197:T204)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5" t="s">
        <v>81</v>
      </c>
      <c r="AT196" s="216" t="s">
        <v>72</v>
      </c>
      <c r="AU196" s="216" t="s">
        <v>81</v>
      </c>
      <c r="AY196" s="215" t="s">
        <v>119</v>
      </c>
      <c r="BK196" s="217">
        <f>SUM(BK197:BK204)</f>
        <v>0</v>
      </c>
    </row>
    <row r="197" spans="1:65" s="2" customFormat="1" ht="16.5" customHeight="1">
      <c r="A197" s="40"/>
      <c r="B197" s="41"/>
      <c r="C197" s="220" t="s">
        <v>283</v>
      </c>
      <c r="D197" s="220" t="s">
        <v>121</v>
      </c>
      <c r="E197" s="221" t="s">
        <v>284</v>
      </c>
      <c r="F197" s="222" t="s">
        <v>285</v>
      </c>
      <c r="G197" s="223" t="s">
        <v>174</v>
      </c>
      <c r="H197" s="224">
        <v>2.721</v>
      </c>
      <c r="I197" s="225"/>
      <c r="J197" s="226">
        <f>ROUND(I197*H197,2)</f>
        <v>0</v>
      </c>
      <c r="K197" s="222" t="s">
        <v>167</v>
      </c>
      <c r="L197" s="46"/>
      <c r="M197" s="227" t="s">
        <v>21</v>
      </c>
      <c r="N197" s="228" t="s">
        <v>44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126</v>
      </c>
      <c r="AT197" s="231" t="s">
        <v>121</v>
      </c>
      <c r="AU197" s="231" t="s">
        <v>83</v>
      </c>
      <c r="AY197" s="19" t="s">
        <v>119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9" t="s">
        <v>81</v>
      </c>
      <c r="BK197" s="232">
        <f>ROUND(I197*H197,2)</f>
        <v>0</v>
      </c>
      <c r="BL197" s="19" t="s">
        <v>126</v>
      </c>
      <c r="BM197" s="231" t="s">
        <v>286</v>
      </c>
    </row>
    <row r="198" spans="1:47" s="2" customFormat="1" ht="12">
      <c r="A198" s="40"/>
      <c r="B198" s="41"/>
      <c r="C198" s="42"/>
      <c r="D198" s="233" t="s">
        <v>128</v>
      </c>
      <c r="E198" s="42"/>
      <c r="F198" s="234" t="s">
        <v>287</v>
      </c>
      <c r="G198" s="42"/>
      <c r="H198" s="42"/>
      <c r="I198" s="138"/>
      <c r="J198" s="42"/>
      <c r="K198" s="42"/>
      <c r="L198" s="46"/>
      <c r="M198" s="235"/>
      <c r="N198" s="236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128</v>
      </c>
      <c r="AU198" s="19" t="s">
        <v>83</v>
      </c>
    </row>
    <row r="199" spans="1:51" s="13" customFormat="1" ht="12">
      <c r="A199" s="13"/>
      <c r="B199" s="237"/>
      <c r="C199" s="238"/>
      <c r="D199" s="233" t="s">
        <v>130</v>
      </c>
      <c r="E199" s="239" t="s">
        <v>21</v>
      </c>
      <c r="F199" s="240" t="s">
        <v>223</v>
      </c>
      <c r="G199" s="238"/>
      <c r="H199" s="241">
        <v>2.721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130</v>
      </c>
      <c r="AU199" s="247" t="s">
        <v>83</v>
      </c>
      <c r="AV199" s="13" t="s">
        <v>83</v>
      </c>
      <c r="AW199" s="13" t="s">
        <v>35</v>
      </c>
      <c r="AX199" s="13" t="s">
        <v>73</v>
      </c>
      <c r="AY199" s="247" t="s">
        <v>119</v>
      </c>
    </row>
    <row r="200" spans="1:51" s="14" customFormat="1" ht="12">
      <c r="A200" s="14"/>
      <c r="B200" s="248"/>
      <c r="C200" s="249"/>
      <c r="D200" s="233" t="s">
        <v>130</v>
      </c>
      <c r="E200" s="250" t="s">
        <v>21</v>
      </c>
      <c r="F200" s="251" t="s">
        <v>132</v>
      </c>
      <c r="G200" s="249"/>
      <c r="H200" s="252">
        <v>2.721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8" t="s">
        <v>130</v>
      </c>
      <c r="AU200" s="258" t="s">
        <v>83</v>
      </c>
      <c r="AV200" s="14" t="s">
        <v>126</v>
      </c>
      <c r="AW200" s="14" t="s">
        <v>35</v>
      </c>
      <c r="AX200" s="14" t="s">
        <v>81</v>
      </c>
      <c r="AY200" s="258" t="s">
        <v>119</v>
      </c>
    </row>
    <row r="201" spans="1:65" s="2" customFormat="1" ht="24" customHeight="1">
      <c r="A201" s="40"/>
      <c r="B201" s="41"/>
      <c r="C201" s="220" t="s">
        <v>288</v>
      </c>
      <c r="D201" s="220" t="s">
        <v>121</v>
      </c>
      <c r="E201" s="221" t="s">
        <v>289</v>
      </c>
      <c r="F201" s="222" t="s">
        <v>290</v>
      </c>
      <c r="G201" s="223" t="s">
        <v>174</v>
      </c>
      <c r="H201" s="224">
        <v>0.8</v>
      </c>
      <c r="I201" s="225"/>
      <c r="J201" s="226">
        <f>ROUND(I201*H201,2)</f>
        <v>0</v>
      </c>
      <c r="K201" s="222" t="s">
        <v>167</v>
      </c>
      <c r="L201" s="46"/>
      <c r="M201" s="227" t="s">
        <v>21</v>
      </c>
      <c r="N201" s="228" t="s">
        <v>44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126</v>
      </c>
      <c r="AT201" s="231" t="s">
        <v>121</v>
      </c>
      <c r="AU201" s="231" t="s">
        <v>83</v>
      </c>
      <c r="AY201" s="19" t="s">
        <v>119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9" t="s">
        <v>81</v>
      </c>
      <c r="BK201" s="232">
        <f>ROUND(I201*H201,2)</f>
        <v>0</v>
      </c>
      <c r="BL201" s="19" t="s">
        <v>126</v>
      </c>
      <c r="BM201" s="231" t="s">
        <v>291</v>
      </c>
    </row>
    <row r="202" spans="1:47" s="2" customFormat="1" ht="12">
      <c r="A202" s="40"/>
      <c r="B202" s="41"/>
      <c r="C202" s="42"/>
      <c r="D202" s="233" t="s">
        <v>128</v>
      </c>
      <c r="E202" s="42"/>
      <c r="F202" s="234" t="s">
        <v>292</v>
      </c>
      <c r="G202" s="42"/>
      <c r="H202" s="42"/>
      <c r="I202" s="138"/>
      <c r="J202" s="42"/>
      <c r="K202" s="42"/>
      <c r="L202" s="46"/>
      <c r="M202" s="235"/>
      <c r="N202" s="236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128</v>
      </c>
      <c r="AU202" s="19" t="s">
        <v>83</v>
      </c>
    </row>
    <row r="203" spans="1:51" s="13" customFormat="1" ht="12">
      <c r="A203" s="13"/>
      <c r="B203" s="237"/>
      <c r="C203" s="238"/>
      <c r="D203" s="233" t="s">
        <v>130</v>
      </c>
      <c r="E203" s="239" t="s">
        <v>21</v>
      </c>
      <c r="F203" s="240" t="s">
        <v>293</v>
      </c>
      <c r="G203" s="238"/>
      <c r="H203" s="241">
        <v>0.8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130</v>
      </c>
      <c r="AU203" s="247" t="s">
        <v>83</v>
      </c>
      <c r="AV203" s="13" t="s">
        <v>83</v>
      </c>
      <c r="AW203" s="13" t="s">
        <v>35</v>
      </c>
      <c r="AX203" s="13" t="s">
        <v>73</v>
      </c>
      <c r="AY203" s="247" t="s">
        <v>119</v>
      </c>
    </row>
    <row r="204" spans="1:51" s="14" customFormat="1" ht="12">
      <c r="A204" s="14"/>
      <c r="B204" s="248"/>
      <c r="C204" s="249"/>
      <c r="D204" s="233" t="s">
        <v>130</v>
      </c>
      <c r="E204" s="250" t="s">
        <v>21</v>
      </c>
      <c r="F204" s="251" t="s">
        <v>132</v>
      </c>
      <c r="G204" s="249"/>
      <c r="H204" s="252">
        <v>0.8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130</v>
      </c>
      <c r="AU204" s="258" t="s">
        <v>83</v>
      </c>
      <c r="AV204" s="14" t="s">
        <v>126</v>
      </c>
      <c r="AW204" s="14" t="s">
        <v>35</v>
      </c>
      <c r="AX204" s="14" t="s">
        <v>81</v>
      </c>
      <c r="AY204" s="258" t="s">
        <v>119</v>
      </c>
    </row>
    <row r="205" spans="1:63" s="12" customFormat="1" ht="22.8" customHeight="1">
      <c r="A205" s="12"/>
      <c r="B205" s="204"/>
      <c r="C205" s="205"/>
      <c r="D205" s="206" t="s">
        <v>72</v>
      </c>
      <c r="E205" s="218" t="s">
        <v>147</v>
      </c>
      <c r="F205" s="218" t="s">
        <v>294</v>
      </c>
      <c r="G205" s="205"/>
      <c r="H205" s="205"/>
      <c r="I205" s="208"/>
      <c r="J205" s="219">
        <f>BK205</f>
        <v>0</v>
      </c>
      <c r="K205" s="205"/>
      <c r="L205" s="210"/>
      <c r="M205" s="211"/>
      <c r="N205" s="212"/>
      <c r="O205" s="212"/>
      <c r="P205" s="213">
        <f>SUM(P206:P229)</f>
        <v>0</v>
      </c>
      <c r="Q205" s="212"/>
      <c r="R205" s="213">
        <f>SUM(R206:R229)</f>
        <v>0.09696</v>
      </c>
      <c r="S205" s="212"/>
      <c r="T205" s="214">
        <f>SUM(T206:T229)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5" t="s">
        <v>81</v>
      </c>
      <c r="AT205" s="216" t="s">
        <v>72</v>
      </c>
      <c r="AU205" s="216" t="s">
        <v>81</v>
      </c>
      <c r="AY205" s="215" t="s">
        <v>119</v>
      </c>
      <c r="BK205" s="217">
        <f>SUM(BK206:BK229)</f>
        <v>0</v>
      </c>
    </row>
    <row r="206" spans="1:65" s="2" customFormat="1" ht="16.5" customHeight="1">
      <c r="A206" s="40"/>
      <c r="B206" s="41"/>
      <c r="C206" s="220" t="s">
        <v>295</v>
      </c>
      <c r="D206" s="220" t="s">
        <v>121</v>
      </c>
      <c r="E206" s="221" t="s">
        <v>296</v>
      </c>
      <c r="F206" s="222" t="s">
        <v>297</v>
      </c>
      <c r="G206" s="223" t="s">
        <v>124</v>
      </c>
      <c r="H206" s="224">
        <v>19.548</v>
      </c>
      <c r="I206" s="225"/>
      <c r="J206" s="226">
        <f>ROUND(I206*H206,2)</f>
        <v>0</v>
      </c>
      <c r="K206" s="222" t="s">
        <v>151</v>
      </c>
      <c r="L206" s="46"/>
      <c r="M206" s="227" t="s">
        <v>21</v>
      </c>
      <c r="N206" s="228" t="s">
        <v>44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126</v>
      </c>
      <c r="AT206" s="231" t="s">
        <v>121</v>
      </c>
      <c r="AU206" s="231" t="s">
        <v>83</v>
      </c>
      <c r="AY206" s="19" t="s">
        <v>119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81</v>
      </c>
      <c r="BK206" s="232">
        <f>ROUND(I206*H206,2)</f>
        <v>0</v>
      </c>
      <c r="BL206" s="19" t="s">
        <v>126</v>
      </c>
      <c r="BM206" s="231" t="s">
        <v>298</v>
      </c>
    </row>
    <row r="207" spans="1:47" s="2" customFormat="1" ht="12">
      <c r="A207" s="40"/>
      <c r="B207" s="41"/>
      <c r="C207" s="42"/>
      <c r="D207" s="233" t="s">
        <v>128</v>
      </c>
      <c r="E207" s="42"/>
      <c r="F207" s="234" t="s">
        <v>299</v>
      </c>
      <c r="G207" s="42"/>
      <c r="H207" s="42"/>
      <c r="I207" s="138"/>
      <c r="J207" s="42"/>
      <c r="K207" s="42"/>
      <c r="L207" s="46"/>
      <c r="M207" s="235"/>
      <c r="N207" s="236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128</v>
      </c>
      <c r="AU207" s="19" t="s">
        <v>83</v>
      </c>
    </row>
    <row r="208" spans="1:51" s="13" customFormat="1" ht="12">
      <c r="A208" s="13"/>
      <c r="B208" s="237"/>
      <c r="C208" s="238"/>
      <c r="D208" s="233" t="s">
        <v>130</v>
      </c>
      <c r="E208" s="239" t="s">
        <v>21</v>
      </c>
      <c r="F208" s="240" t="s">
        <v>300</v>
      </c>
      <c r="G208" s="238"/>
      <c r="H208" s="241">
        <v>19.548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130</v>
      </c>
      <c r="AU208" s="247" t="s">
        <v>83</v>
      </c>
      <c r="AV208" s="13" t="s">
        <v>83</v>
      </c>
      <c r="AW208" s="13" t="s">
        <v>35</v>
      </c>
      <c r="AX208" s="13" t="s">
        <v>73</v>
      </c>
      <c r="AY208" s="247" t="s">
        <v>119</v>
      </c>
    </row>
    <row r="209" spans="1:51" s="14" customFormat="1" ht="12">
      <c r="A209" s="14"/>
      <c r="B209" s="248"/>
      <c r="C209" s="249"/>
      <c r="D209" s="233" t="s">
        <v>130</v>
      </c>
      <c r="E209" s="250" t="s">
        <v>21</v>
      </c>
      <c r="F209" s="251" t="s">
        <v>132</v>
      </c>
      <c r="G209" s="249"/>
      <c r="H209" s="252">
        <v>19.548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8" t="s">
        <v>130</v>
      </c>
      <c r="AU209" s="258" t="s">
        <v>83</v>
      </c>
      <c r="AV209" s="14" t="s">
        <v>126</v>
      </c>
      <c r="AW209" s="14" t="s">
        <v>35</v>
      </c>
      <c r="AX209" s="14" t="s">
        <v>81</v>
      </c>
      <c r="AY209" s="258" t="s">
        <v>119</v>
      </c>
    </row>
    <row r="210" spans="1:65" s="2" customFormat="1" ht="24" customHeight="1">
      <c r="A210" s="40"/>
      <c r="B210" s="41"/>
      <c r="C210" s="220" t="s">
        <v>301</v>
      </c>
      <c r="D210" s="220" t="s">
        <v>121</v>
      </c>
      <c r="E210" s="221" t="s">
        <v>302</v>
      </c>
      <c r="F210" s="222" t="s">
        <v>303</v>
      </c>
      <c r="G210" s="223" t="s">
        <v>124</v>
      </c>
      <c r="H210" s="224">
        <v>19.548</v>
      </c>
      <c r="I210" s="225"/>
      <c r="J210" s="226">
        <f>ROUND(I210*H210,2)</f>
        <v>0</v>
      </c>
      <c r="K210" s="222" t="s">
        <v>125</v>
      </c>
      <c r="L210" s="46"/>
      <c r="M210" s="227" t="s">
        <v>21</v>
      </c>
      <c r="N210" s="228" t="s">
        <v>44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126</v>
      </c>
      <c r="AT210" s="231" t="s">
        <v>121</v>
      </c>
      <c r="AU210" s="231" t="s">
        <v>83</v>
      </c>
      <c r="AY210" s="19" t="s">
        <v>119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81</v>
      </c>
      <c r="BK210" s="232">
        <f>ROUND(I210*H210,2)</f>
        <v>0</v>
      </c>
      <c r="BL210" s="19" t="s">
        <v>126</v>
      </c>
      <c r="BM210" s="231" t="s">
        <v>304</v>
      </c>
    </row>
    <row r="211" spans="1:47" s="2" customFormat="1" ht="12">
      <c r="A211" s="40"/>
      <c r="B211" s="41"/>
      <c r="C211" s="42"/>
      <c r="D211" s="233" t="s">
        <v>128</v>
      </c>
      <c r="E211" s="42"/>
      <c r="F211" s="234" t="s">
        <v>305</v>
      </c>
      <c r="G211" s="42"/>
      <c r="H211" s="42"/>
      <c r="I211" s="138"/>
      <c r="J211" s="42"/>
      <c r="K211" s="42"/>
      <c r="L211" s="46"/>
      <c r="M211" s="235"/>
      <c r="N211" s="236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128</v>
      </c>
      <c r="AU211" s="19" t="s">
        <v>83</v>
      </c>
    </row>
    <row r="212" spans="1:51" s="13" customFormat="1" ht="12">
      <c r="A212" s="13"/>
      <c r="B212" s="237"/>
      <c r="C212" s="238"/>
      <c r="D212" s="233" t="s">
        <v>130</v>
      </c>
      <c r="E212" s="239" t="s">
        <v>21</v>
      </c>
      <c r="F212" s="240" t="s">
        <v>306</v>
      </c>
      <c r="G212" s="238"/>
      <c r="H212" s="241">
        <v>19.548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130</v>
      </c>
      <c r="AU212" s="247" t="s">
        <v>83</v>
      </c>
      <c r="AV212" s="13" t="s">
        <v>83</v>
      </c>
      <c r="AW212" s="13" t="s">
        <v>35</v>
      </c>
      <c r="AX212" s="13" t="s">
        <v>73</v>
      </c>
      <c r="AY212" s="247" t="s">
        <v>119</v>
      </c>
    </row>
    <row r="213" spans="1:51" s="14" customFormat="1" ht="12">
      <c r="A213" s="14"/>
      <c r="B213" s="248"/>
      <c r="C213" s="249"/>
      <c r="D213" s="233" t="s">
        <v>130</v>
      </c>
      <c r="E213" s="250" t="s">
        <v>21</v>
      </c>
      <c r="F213" s="251" t="s">
        <v>132</v>
      </c>
      <c r="G213" s="249"/>
      <c r="H213" s="252">
        <v>19.548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8" t="s">
        <v>130</v>
      </c>
      <c r="AU213" s="258" t="s">
        <v>83</v>
      </c>
      <c r="AV213" s="14" t="s">
        <v>126</v>
      </c>
      <c r="AW213" s="14" t="s">
        <v>35</v>
      </c>
      <c r="AX213" s="14" t="s">
        <v>81</v>
      </c>
      <c r="AY213" s="258" t="s">
        <v>119</v>
      </c>
    </row>
    <row r="214" spans="1:65" s="2" customFormat="1" ht="24" customHeight="1">
      <c r="A214" s="40"/>
      <c r="B214" s="41"/>
      <c r="C214" s="220" t="s">
        <v>307</v>
      </c>
      <c r="D214" s="220" t="s">
        <v>121</v>
      </c>
      <c r="E214" s="221" t="s">
        <v>308</v>
      </c>
      <c r="F214" s="222" t="s">
        <v>309</v>
      </c>
      <c r="G214" s="223" t="s">
        <v>124</v>
      </c>
      <c r="H214" s="224">
        <v>9.774</v>
      </c>
      <c r="I214" s="225"/>
      <c r="J214" s="226">
        <f>ROUND(I214*H214,2)</f>
        <v>0</v>
      </c>
      <c r="K214" s="222" t="s">
        <v>125</v>
      </c>
      <c r="L214" s="46"/>
      <c r="M214" s="227" t="s">
        <v>21</v>
      </c>
      <c r="N214" s="228" t="s">
        <v>44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126</v>
      </c>
      <c r="AT214" s="231" t="s">
        <v>121</v>
      </c>
      <c r="AU214" s="231" t="s">
        <v>83</v>
      </c>
      <c r="AY214" s="19" t="s">
        <v>119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81</v>
      </c>
      <c r="BK214" s="232">
        <f>ROUND(I214*H214,2)</f>
        <v>0</v>
      </c>
      <c r="BL214" s="19" t="s">
        <v>126</v>
      </c>
      <c r="BM214" s="231" t="s">
        <v>310</v>
      </c>
    </row>
    <row r="215" spans="1:47" s="2" customFormat="1" ht="12">
      <c r="A215" s="40"/>
      <c r="B215" s="41"/>
      <c r="C215" s="42"/>
      <c r="D215" s="233" t="s">
        <v>128</v>
      </c>
      <c r="E215" s="42"/>
      <c r="F215" s="234" t="s">
        <v>311</v>
      </c>
      <c r="G215" s="42"/>
      <c r="H215" s="42"/>
      <c r="I215" s="138"/>
      <c r="J215" s="42"/>
      <c r="K215" s="42"/>
      <c r="L215" s="46"/>
      <c r="M215" s="235"/>
      <c r="N215" s="236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128</v>
      </c>
      <c r="AU215" s="19" t="s">
        <v>83</v>
      </c>
    </row>
    <row r="216" spans="1:51" s="13" customFormat="1" ht="12">
      <c r="A216" s="13"/>
      <c r="B216" s="237"/>
      <c r="C216" s="238"/>
      <c r="D216" s="233" t="s">
        <v>130</v>
      </c>
      <c r="E216" s="239" t="s">
        <v>21</v>
      </c>
      <c r="F216" s="240" t="s">
        <v>137</v>
      </c>
      <c r="G216" s="238"/>
      <c r="H216" s="241">
        <v>9.774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130</v>
      </c>
      <c r="AU216" s="247" t="s">
        <v>83</v>
      </c>
      <c r="AV216" s="13" t="s">
        <v>83</v>
      </c>
      <c r="AW216" s="13" t="s">
        <v>35</v>
      </c>
      <c r="AX216" s="13" t="s">
        <v>73</v>
      </c>
      <c r="AY216" s="247" t="s">
        <v>119</v>
      </c>
    </row>
    <row r="217" spans="1:51" s="14" customFormat="1" ht="12">
      <c r="A217" s="14"/>
      <c r="B217" s="248"/>
      <c r="C217" s="249"/>
      <c r="D217" s="233" t="s">
        <v>130</v>
      </c>
      <c r="E217" s="250" t="s">
        <v>21</v>
      </c>
      <c r="F217" s="251" t="s">
        <v>132</v>
      </c>
      <c r="G217" s="249"/>
      <c r="H217" s="252">
        <v>9.774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8" t="s">
        <v>130</v>
      </c>
      <c r="AU217" s="258" t="s">
        <v>83</v>
      </c>
      <c r="AV217" s="14" t="s">
        <v>126</v>
      </c>
      <c r="AW217" s="14" t="s">
        <v>35</v>
      </c>
      <c r="AX217" s="14" t="s">
        <v>81</v>
      </c>
      <c r="AY217" s="258" t="s">
        <v>119</v>
      </c>
    </row>
    <row r="218" spans="1:65" s="2" customFormat="1" ht="24" customHeight="1">
      <c r="A218" s="40"/>
      <c r="B218" s="41"/>
      <c r="C218" s="220" t="s">
        <v>312</v>
      </c>
      <c r="D218" s="220" t="s">
        <v>121</v>
      </c>
      <c r="E218" s="221" t="s">
        <v>313</v>
      </c>
      <c r="F218" s="222" t="s">
        <v>314</v>
      </c>
      <c r="G218" s="223" t="s">
        <v>124</v>
      </c>
      <c r="H218" s="224">
        <v>9.774</v>
      </c>
      <c r="I218" s="225"/>
      <c r="J218" s="226">
        <f>ROUND(I218*H218,2)</f>
        <v>0</v>
      </c>
      <c r="K218" s="222" t="s">
        <v>125</v>
      </c>
      <c r="L218" s="46"/>
      <c r="M218" s="227" t="s">
        <v>21</v>
      </c>
      <c r="N218" s="228" t="s">
        <v>44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126</v>
      </c>
      <c r="AT218" s="231" t="s">
        <v>121</v>
      </c>
      <c r="AU218" s="231" t="s">
        <v>83</v>
      </c>
      <c r="AY218" s="19" t="s">
        <v>119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81</v>
      </c>
      <c r="BK218" s="232">
        <f>ROUND(I218*H218,2)</f>
        <v>0</v>
      </c>
      <c r="BL218" s="19" t="s">
        <v>126</v>
      </c>
      <c r="BM218" s="231" t="s">
        <v>315</v>
      </c>
    </row>
    <row r="219" spans="1:47" s="2" customFormat="1" ht="12">
      <c r="A219" s="40"/>
      <c r="B219" s="41"/>
      <c r="C219" s="42"/>
      <c r="D219" s="233" t="s">
        <v>128</v>
      </c>
      <c r="E219" s="42"/>
      <c r="F219" s="234" t="s">
        <v>316</v>
      </c>
      <c r="G219" s="42"/>
      <c r="H219" s="42"/>
      <c r="I219" s="138"/>
      <c r="J219" s="42"/>
      <c r="K219" s="42"/>
      <c r="L219" s="46"/>
      <c r="M219" s="235"/>
      <c r="N219" s="236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128</v>
      </c>
      <c r="AU219" s="19" t="s">
        <v>83</v>
      </c>
    </row>
    <row r="220" spans="1:51" s="13" customFormat="1" ht="12">
      <c r="A220" s="13"/>
      <c r="B220" s="237"/>
      <c r="C220" s="238"/>
      <c r="D220" s="233" t="s">
        <v>130</v>
      </c>
      <c r="E220" s="239" t="s">
        <v>21</v>
      </c>
      <c r="F220" s="240" t="s">
        <v>137</v>
      </c>
      <c r="G220" s="238"/>
      <c r="H220" s="241">
        <v>9.774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130</v>
      </c>
      <c r="AU220" s="247" t="s">
        <v>83</v>
      </c>
      <c r="AV220" s="13" t="s">
        <v>83</v>
      </c>
      <c r="AW220" s="13" t="s">
        <v>35</v>
      </c>
      <c r="AX220" s="13" t="s">
        <v>73</v>
      </c>
      <c r="AY220" s="247" t="s">
        <v>119</v>
      </c>
    </row>
    <row r="221" spans="1:51" s="14" customFormat="1" ht="12">
      <c r="A221" s="14"/>
      <c r="B221" s="248"/>
      <c r="C221" s="249"/>
      <c r="D221" s="233" t="s">
        <v>130</v>
      </c>
      <c r="E221" s="250" t="s">
        <v>21</v>
      </c>
      <c r="F221" s="251" t="s">
        <v>132</v>
      </c>
      <c r="G221" s="249"/>
      <c r="H221" s="252">
        <v>9.774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8" t="s">
        <v>130</v>
      </c>
      <c r="AU221" s="258" t="s">
        <v>83</v>
      </c>
      <c r="AV221" s="14" t="s">
        <v>126</v>
      </c>
      <c r="AW221" s="14" t="s">
        <v>35</v>
      </c>
      <c r="AX221" s="14" t="s">
        <v>81</v>
      </c>
      <c r="AY221" s="258" t="s">
        <v>119</v>
      </c>
    </row>
    <row r="222" spans="1:65" s="2" customFormat="1" ht="24" customHeight="1">
      <c r="A222" s="40"/>
      <c r="B222" s="41"/>
      <c r="C222" s="220" t="s">
        <v>317</v>
      </c>
      <c r="D222" s="220" t="s">
        <v>121</v>
      </c>
      <c r="E222" s="221" t="s">
        <v>318</v>
      </c>
      <c r="F222" s="222" t="s">
        <v>319</v>
      </c>
      <c r="G222" s="223" t="s">
        <v>124</v>
      </c>
      <c r="H222" s="224">
        <v>19.548</v>
      </c>
      <c r="I222" s="225"/>
      <c r="J222" s="226">
        <f>ROUND(I222*H222,2)</f>
        <v>0</v>
      </c>
      <c r="K222" s="222" t="s">
        <v>125</v>
      </c>
      <c r="L222" s="46"/>
      <c r="M222" s="227" t="s">
        <v>21</v>
      </c>
      <c r="N222" s="228" t="s">
        <v>44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126</v>
      </c>
      <c r="AT222" s="231" t="s">
        <v>121</v>
      </c>
      <c r="AU222" s="231" t="s">
        <v>83</v>
      </c>
      <c r="AY222" s="19" t="s">
        <v>119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81</v>
      </c>
      <c r="BK222" s="232">
        <f>ROUND(I222*H222,2)</f>
        <v>0</v>
      </c>
      <c r="BL222" s="19" t="s">
        <v>126</v>
      </c>
      <c r="BM222" s="231" t="s">
        <v>320</v>
      </c>
    </row>
    <row r="223" spans="1:47" s="2" customFormat="1" ht="12">
      <c r="A223" s="40"/>
      <c r="B223" s="41"/>
      <c r="C223" s="42"/>
      <c r="D223" s="233" t="s">
        <v>128</v>
      </c>
      <c r="E223" s="42"/>
      <c r="F223" s="234" t="s">
        <v>321</v>
      </c>
      <c r="G223" s="42"/>
      <c r="H223" s="42"/>
      <c r="I223" s="138"/>
      <c r="J223" s="42"/>
      <c r="K223" s="42"/>
      <c r="L223" s="46"/>
      <c r="M223" s="235"/>
      <c r="N223" s="23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128</v>
      </c>
      <c r="AU223" s="19" t="s">
        <v>83</v>
      </c>
    </row>
    <row r="224" spans="1:51" s="13" customFormat="1" ht="12">
      <c r="A224" s="13"/>
      <c r="B224" s="237"/>
      <c r="C224" s="238"/>
      <c r="D224" s="233" t="s">
        <v>130</v>
      </c>
      <c r="E224" s="239" t="s">
        <v>21</v>
      </c>
      <c r="F224" s="240" t="s">
        <v>322</v>
      </c>
      <c r="G224" s="238"/>
      <c r="H224" s="241">
        <v>19.548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130</v>
      </c>
      <c r="AU224" s="247" t="s">
        <v>83</v>
      </c>
      <c r="AV224" s="13" t="s">
        <v>83</v>
      </c>
      <c r="AW224" s="13" t="s">
        <v>35</v>
      </c>
      <c r="AX224" s="13" t="s">
        <v>73</v>
      </c>
      <c r="AY224" s="247" t="s">
        <v>119</v>
      </c>
    </row>
    <row r="225" spans="1:51" s="14" customFormat="1" ht="12">
      <c r="A225" s="14"/>
      <c r="B225" s="248"/>
      <c r="C225" s="249"/>
      <c r="D225" s="233" t="s">
        <v>130</v>
      </c>
      <c r="E225" s="250" t="s">
        <v>21</v>
      </c>
      <c r="F225" s="251" t="s">
        <v>132</v>
      </c>
      <c r="G225" s="249"/>
      <c r="H225" s="252">
        <v>19.548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8" t="s">
        <v>130</v>
      </c>
      <c r="AU225" s="258" t="s">
        <v>83</v>
      </c>
      <c r="AV225" s="14" t="s">
        <v>126</v>
      </c>
      <c r="AW225" s="14" t="s">
        <v>35</v>
      </c>
      <c r="AX225" s="14" t="s">
        <v>81</v>
      </c>
      <c r="AY225" s="258" t="s">
        <v>119</v>
      </c>
    </row>
    <row r="226" spans="1:65" s="2" customFormat="1" ht="24" customHeight="1">
      <c r="A226" s="40"/>
      <c r="B226" s="41"/>
      <c r="C226" s="220" t="s">
        <v>323</v>
      </c>
      <c r="D226" s="220" t="s">
        <v>121</v>
      </c>
      <c r="E226" s="221" t="s">
        <v>324</v>
      </c>
      <c r="F226" s="222" t="s">
        <v>325</v>
      </c>
      <c r="G226" s="223" t="s">
        <v>124</v>
      </c>
      <c r="H226" s="224">
        <v>0.96</v>
      </c>
      <c r="I226" s="225"/>
      <c r="J226" s="226">
        <f>ROUND(I226*H226,2)</f>
        <v>0</v>
      </c>
      <c r="K226" s="222" t="s">
        <v>125</v>
      </c>
      <c r="L226" s="46"/>
      <c r="M226" s="227" t="s">
        <v>21</v>
      </c>
      <c r="N226" s="228" t="s">
        <v>44</v>
      </c>
      <c r="O226" s="86"/>
      <c r="P226" s="229">
        <f>O226*H226</f>
        <v>0</v>
      </c>
      <c r="Q226" s="229">
        <v>0.101</v>
      </c>
      <c r="R226" s="229">
        <f>Q226*H226</f>
        <v>0.09696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126</v>
      </c>
      <c r="AT226" s="231" t="s">
        <v>121</v>
      </c>
      <c r="AU226" s="231" t="s">
        <v>83</v>
      </c>
      <c r="AY226" s="19" t="s">
        <v>119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81</v>
      </c>
      <c r="BK226" s="232">
        <f>ROUND(I226*H226,2)</f>
        <v>0</v>
      </c>
      <c r="BL226" s="19" t="s">
        <v>126</v>
      </c>
      <c r="BM226" s="231" t="s">
        <v>326</v>
      </c>
    </row>
    <row r="227" spans="1:47" s="2" customFormat="1" ht="12">
      <c r="A227" s="40"/>
      <c r="B227" s="41"/>
      <c r="C227" s="42"/>
      <c r="D227" s="233" t="s">
        <v>128</v>
      </c>
      <c r="E227" s="42"/>
      <c r="F227" s="234" t="s">
        <v>327</v>
      </c>
      <c r="G227" s="42"/>
      <c r="H227" s="42"/>
      <c r="I227" s="138"/>
      <c r="J227" s="42"/>
      <c r="K227" s="42"/>
      <c r="L227" s="46"/>
      <c r="M227" s="235"/>
      <c r="N227" s="236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128</v>
      </c>
      <c r="AU227" s="19" t="s">
        <v>83</v>
      </c>
    </row>
    <row r="228" spans="1:51" s="13" customFormat="1" ht="12">
      <c r="A228" s="13"/>
      <c r="B228" s="237"/>
      <c r="C228" s="238"/>
      <c r="D228" s="233" t="s">
        <v>130</v>
      </c>
      <c r="E228" s="239" t="s">
        <v>21</v>
      </c>
      <c r="F228" s="240" t="s">
        <v>131</v>
      </c>
      <c r="G228" s="238"/>
      <c r="H228" s="241">
        <v>0.96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130</v>
      </c>
      <c r="AU228" s="247" t="s">
        <v>83</v>
      </c>
      <c r="AV228" s="13" t="s">
        <v>83</v>
      </c>
      <c r="AW228" s="13" t="s">
        <v>35</v>
      </c>
      <c r="AX228" s="13" t="s">
        <v>73</v>
      </c>
      <c r="AY228" s="247" t="s">
        <v>119</v>
      </c>
    </row>
    <row r="229" spans="1:51" s="14" customFormat="1" ht="12">
      <c r="A229" s="14"/>
      <c r="B229" s="248"/>
      <c r="C229" s="249"/>
      <c r="D229" s="233" t="s">
        <v>130</v>
      </c>
      <c r="E229" s="250" t="s">
        <v>21</v>
      </c>
      <c r="F229" s="251" t="s">
        <v>132</v>
      </c>
      <c r="G229" s="249"/>
      <c r="H229" s="252">
        <v>0.96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8" t="s">
        <v>130</v>
      </c>
      <c r="AU229" s="258" t="s">
        <v>83</v>
      </c>
      <c r="AV229" s="14" t="s">
        <v>126</v>
      </c>
      <c r="AW229" s="14" t="s">
        <v>35</v>
      </c>
      <c r="AX229" s="14" t="s">
        <v>81</v>
      </c>
      <c r="AY229" s="258" t="s">
        <v>119</v>
      </c>
    </row>
    <row r="230" spans="1:63" s="12" customFormat="1" ht="22.8" customHeight="1">
      <c r="A230" s="12"/>
      <c r="B230" s="204"/>
      <c r="C230" s="205"/>
      <c r="D230" s="206" t="s">
        <v>72</v>
      </c>
      <c r="E230" s="218" t="s">
        <v>171</v>
      </c>
      <c r="F230" s="218" t="s">
        <v>328</v>
      </c>
      <c r="G230" s="205"/>
      <c r="H230" s="205"/>
      <c r="I230" s="208"/>
      <c r="J230" s="219">
        <f>BK230</f>
        <v>0</v>
      </c>
      <c r="K230" s="205"/>
      <c r="L230" s="210"/>
      <c r="M230" s="211"/>
      <c r="N230" s="212"/>
      <c r="O230" s="212"/>
      <c r="P230" s="213">
        <f>SUM(P231:P276)</f>
        <v>0</v>
      </c>
      <c r="Q230" s="212"/>
      <c r="R230" s="213">
        <f>SUM(R231:R276)</f>
        <v>0.32851300000000005</v>
      </c>
      <c r="S230" s="212"/>
      <c r="T230" s="214">
        <f>SUM(T231:T276)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5" t="s">
        <v>81</v>
      </c>
      <c r="AT230" s="216" t="s">
        <v>72</v>
      </c>
      <c r="AU230" s="216" t="s">
        <v>81</v>
      </c>
      <c r="AY230" s="215" t="s">
        <v>119</v>
      </c>
      <c r="BK230" s="217">
        <f>SUM(BK231:BK276)</f>
        <v>0</v>
      </c>
    </row>
    <row r="231" spans="1:65" s="2" customFormat="1" ht="24" customHeight="1">
      <c r="A231" s="40"/>
      <c r="B231" s="41"/>
      <c r="C231" s="220" t="s">
        <v>329</v>
      </c>
      <c r="D231" s="220" t="s">
        <v>121</v>
      </c>
      <c r="E231" s="221" t="s">
        <v>330</v>
      </c>
      <c r="F231" s="222" t="s">
        <v>331</v>
      </c>
      <c r="G231" s="223" t="s">
        <v>332</v>
      </c>
      <c r="H231" s="224">
        <v>7</v>
      </c>
      <c r="I231" s="225"/>
      <c r="J231" s="226">
        <f>ROUND(I231*H231,2)</f>
        <v>0</v>
      </c>
      <c r="K231" s="222" t="s">
        <v>167</v>
      </c>
      <c r="L231" s="46"/>
      <c r="M231" s="227" t="s">
        <v>21</v>
      </c>
      <c r="N231" s="228" t="s">
        <v>44</v>
      </c>
      <c r="O231" s="86"/>
      <c r="P231" s="229">
        <f>O231*H231</f>
        <v>0</v>
      </c>
      <c r="Q231" s="229">
        <v>0.00167</v>
      </c>
      <c r="R231" s="229">
        <f>Q231*H231</f>
        <v>0.01169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126</v>
      </c>
      <c r="AT231" s="231" t="s">
        <v>121</v>
      </c>
      <c r="AU231" s="231" t="s">
        <v>83</v>
      </c>
      <c r="AY231" s="19" t="s">
        <v>119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81</v>
      </c>
      <c r="BK231" s="232">
        <f>ROUND(I231*H231,2)</f>
        <v>0</v>
      </c>
      <c r="BL231" s="19" t="s">
        <v>126</v>
      </c>
      <c r="BM231" s="231" t="s">
        <v>333</v>
      </c>
    </row>
    <row r="232" spans="1:47" s="2" customFormat="1" ht="12">
      <c r="A232" s="40"/>
      <c r="B232" s="41"/>
      <c r="C232" s="42"/>
      <c r="D232" s="233" t="s">
        <v>128</v>
      </c>
      <c r="E232" s="42"/>
      <c r="F232" s="234" t="s">
        <v>334</v>
      </c>
      <c r="G232" s="42"/>
      <c r="H232" s="42"/>
      <c r="I232" s="138"/>
      <c r="J232" s="42"/>
      <c r="K232" s="42"/>
      <c r="L232" s="46"/>
      <c r="M232" s="235"/>
      <c r="N232" s="236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128</v>
      </c>
      <c r="AU232" s="19" t="s">
        <v>83</v>
      </c>
    </row>
    <row r="233" spans="1:51" s="13" customFormat="1" ht="12">
      <c r="A233" s="13"/>
      <c r="B233" s="237"/>
      <c r="C233" s="238"/>
      <c r="D233" s="233" t="s">
        <v>130</v>
      </c>
      <c r="E233" s="239" t="s">
        <v>21</v>
      </c>
      <c r="F233" s="240" t="s">
        <v>335</v>
      </c>
      <c r="G233" s="238"/>
      <c r="H233" s="241">
        <v>7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130</v>
      </c>
      <c r="AU233" s="247" t="s">
        <v>83</v>
      </c>
      <c r="AV233" s="13" t="s">
        <v>83</v>
      </c>
      <c r="AW233" s="13" t="s">
        <v>35</v>
      </c>
      <c r="AX233" s="13" t="s">
        <v>81</v>
      </c>
      <c r="AY233" s="247" t="s">
        <v>119</v>
      </c>
    </row>
    <row r="234" spans="1:65" s="2" customFormat="1" ht="16.5" customHeight="1">
      <c r="A234" s="40"/>
      <c r="B234" s="41"/>
      <c r="C234" s="280" t="s">
        <v>336</v>
      </c>
      <c r="D234" s="280" t="s">
        <v>245</v>
      </c>
      <c r="E234" s="281" t="s">
        <v>337</v>
      </c>
      <c r="F234" s="282" t="s">
        <v>338</v>
      </c>
      <c r="G234" s="283" t="s">
        <v>339</v>
      </c>
      <c r="H234" s="284">
        <v>2</v>
      </c>
      <c r="I234" s="285"/>
      <c r="J234" s="286">
        <f>ROUND(I234*H234,2)</f>
        <v>0</v>
      </c>
      <c r="K234" s="282" t="s">
        <v>21</v>
      </c>
      <c r="L234" s="287"/>
      <c r="M234" s="288" t="s">
        <v>21</v>
      </c>
      <c r="N234" s="289" t="s">
        <v>44</v>
      </c>
      <c r="O234" s="86"/>
      <c r="P234" s="229">
        <f>O234*H234</f>
        <v>0</v>
      </c>
      <c r="Q234" s="229">
        <v>0.0134</v>
      </c>
      <c r="R234" s="229">
        <f>Q234*H234</f>
        <v>0.0268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171</v>
      </c>
      <c r="AT234" s="231" t="s">
        <v>245</v>
      </c>
      <c r="AU234" s="231" t="s">
        <v>83</v>
      </c>
      <c r="AY234" s="19" t="s">
        <v>119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9" t="s">
        <v>81</v>
      </c>
      <c r="BK234" s="232">
        <f>ROUND(I234*H234,2)</f>
        <v>0</v>
      </c>
      <c r="BL234" s="19" t="s">
        <v>126</v>
      </c>
      <c r="BM234" s="231" t="s">
        <v>340</v>
      </c>
    </row>
    <row r="235" spans="1:47" s="2" customFormat="1" ht="12">
      <c r="A235" s="40"/>
      <c r="B235" s="41"/>
      <c r="C235" s="42"/>
      <c r="D235" s="233" t="s">
        <v>128</v>
      </c>
      <c r="E235" s="42"/>
      <c r="F235" s="234" t="s">
        <v>341</v>
      </c>
      <c r="G235" s="42"/>
      <c r="H235" s="42"/>
      <c r="I235" s="138"/>
      <c r="J235" s="42"/>
      <c r="K235" s="42"/>
      <c r="L235" s="46"/>
      <c r="M235" s="235"/>
      <c r="N235" s="236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128</v>
      </c>
      <c r="AU235" s="19" t="s">
        <v>83</v>
      </c>
    </row>
    <row r="236" spans="1:51" s="13" customFormat="1" ht="12">
      <c r="A236" s="13"/>
      <c r="B236" s="237"/>
      <c r="C236" s="238"/>
      <c r="D236" s="233" t="s">
        <v>130</v>
      </c>
      <c r="E236" s="239" t="s">
        <v>21</v>
      </c>
      <c r="F236" s="240" t="s">
        <v>342</v>
      </c>
      <c r="G236" s="238"/>
      <c r="H236" s="241">
        <v>2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7" t="s">
        <v>130</v>
      </c>
      <c r="AU236" s="247" t="s">
        <v>83</v>
      </c>
      <c r="AV236" s="13" t="s">
        <v>83</v>
      </c>
      <c r="AW236" s="13" t="s">
        <v>35</v>
      </c>
      <c r="AX236" s="13" t="s">
        <v>81</v>
      </c>
      <c r="AY236" s="247" t="s">
        <v>119</v>
      </c>
    </row>
    <row r="237" spans="1:65" s="2" customFormat="1" ht="16.5" customHeight="1">
      <c r="A237" s="40"/>
      <c r="B237" s="41"/>
      <c r="C237" s="280" t="s">
        <v>343</v>
      </c>
      <c r="D237" s="280" t="s">
        <v>245</v>
      </c>
      <c r="E237" s="281" t="s">
        <v>344</v>
      </c>
      <c r="F237" s="282" t="s">
        <v>345</v>
      </c>
      <c r="G237" s="283" t="s">
        <v>332</v>
      </c>
      <c r="H237" s="284">
        <v>1</v>
      </c>
      <c r="I237" s="285"/>
      <c r="J237" s="286">
        <f>ROUND(I237*H237,2)</f>
        <v>0</v>
      </c>
      <c r="K237" s="282" t="s">
        <v>21</v>
      </c>
      <c r="L237" s="287"/>
      <c r="M237" s="288" t="s">
        <v>21</v>
      </c>
      <c r="N237" s="289" t="s">
        <v>44</v>
      </c>
      <c r="O237" s="86"/>
      <c r="P237" s="229">
        <f>O237*H237</f>
        <v>0</v>
      </c>
      <c r="Q237" s="229">
        <v>0.0099</v>
      </c>
      <c r="R237" s="229">
        <f>Q237*H237</f>
        <v>0.0099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171</v>
      </c>
      <c r="AT237" s="231" t="s">
        <v>245</v>
      </c>
      <c r="AU237" s="231" t="s">
        <v>83</v>
      </c>
      <c r="AY237" s="19" t="s">
        <v>119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9" t="s">
        <v>81</v>
      </c>
      <c r="BK237" s="232">
        <f>ROUND(I237*H237,2)</f>
        <v>0</v>
      </c>
      <c r="BL237" s="19" t="s">
        <v>126</v>
      </c>
      <c r="BM237" s="231" t="s">
        <v>346</v>
      </c>
    </row>
    <row r="238" spans="1:47" s="2" customFormat="1" ht="12">
      <c r="A238" s="40"/>
      <c r="B238" s="41"/>
      <c r="C238" s="42"/>
      <c r="D238" s="233" t="s">
        <v>128</v>
      </c>
      <c r="E238" s="42"/>
      <c r="F238" s="234" t="s">
        <v>345</v>
      </c>
      <c r="G238" s="42"/>
      <c r="H238" s="42"/>
      <c r="I238" s="138"/>
      <c r="J238" s="42"/>
      <c r="K238" s="42"/>
      <c r="L238" s="46"/>
      <c r="M238" s="235"/>
      <c r="N238" s="236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128</v>
      </c>
      <c r="AU238" s="19" t="s">
        <v>83</v>
      </c>
    </row>
    <row r="239" spans="1:51" s="13" customFormat="1" ht="12">
      <c r="A239" s="13"/>
      <c r="B239" s="237"/>
      <c r="C239" s="238"/>
      <c r="D239" s="233" t="s">
        <v>130</v>
      </c>
      <c r="E239" s="239" t="s">
        <v>21</v>
      </c>
      <c r="F239" s="240" t="s">
        <v>347</v>
      </c>
      <c r="G239" s="238"/>
      <c r="H239" s="241">
        <v>1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130</v>
      </c>
      <c r="AU239" s="247" t="s">
        <v>83</v>
      </c>
      <c r="AV239" s="13" t="s">
        <v>83</v>
      </c>
      <c r="AW239" s="13" t="s">
        <v>35</v>
      </c>
      <c r="AX239" s="13" t="s">
        <v>81</v>
      </c>
      <c r="AY239" s="247" t="s">
        <v>119</v>
      </c>
    </row>
    <row r="240" spans="1:65" s="2" customFormat="1" ht="16.5" customHeight="1">
      <c r="A240" s="40"/>
      <c r="B240" s="41"/>
      <c r="C240" s="280" t="s">
        <v>348</v>
      </c>
      <c r="D240" s="280" t="s">
        <v>245</v>
      </c>
      <c r="E240" s="281" t="s">
        <v>349</v>
      </c>
      <c r="F240" s="282" t="s">
        <v>350</v>
      </c>
      <c r="G240" s="283" t="s">
        <v>332</v>
      </c>
      <c r="H240" s="284">
        <v>1</v>
      </c>
      <c r="I240" s="285"/>
      <c r="J240" s="286">
        <f>ROUND(I240*H240,2)</f>
        <v>0</v>
      </c>
      <c r="K240" s="282" t="s">
        <v>21</v>
      </c>
      <c r="L240" s="287"/>
      <c r="M240" s="288" t="s">
        <v>21</v>
      </c>
      <c r="N240" s="289" t="s">
        <v>44</v>
      </c>
      <c r="O240" s="86"/>
      <c r="P240" s="229">
        <f>O240*H240</f>
        <v>0</v>
      </c>
      <c r="Q240" s="229">
        <v>0.00704</v>
      </c>
      <c r="R240" s="229">
        <f>Q240*H240</f>
        <v>0.00704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171</v>
      </c>
      <c r="AT240" s="231" t="s">
        <v>245</v>
      </c>
      <c r="AU240" s="231" t="s">
        <v>83</v>
      </c>
      <c r="AY240" s="19" t="s">
        <v>119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81</v>
      </c>
      <c r="BK240" s="232">
        <f>ROUND(I240*H240,2)</f>
        <v>0</v>
      </c>
      <c r="BL240" s="19" t="s">
        <v>126</v>
      </c>
      <c r="BM240" s="231" t="s">
        <v>351</v>
      </c>
    </row>
    <row r="241" spans="1:47" s="2" customFormat="1" ht="12">
      <c r="A241" s="40"/>
      <c r="B241" s="41"/>
      <c r="C241" s="42"/>
      <c r="D241" s="233" t="s">
        <v>128</v>
      </c>
      <c r="E241" s="42"/>
      <c r="F241" s="234" t="s">
        <v>350</v>
      </c>
      <c r="G241" s="42"/>
      <c r="H241" s="42"/>
      <c r="I241" s="138"/>
      <c r="J241" s="42"/>
      <c r="K241" s="42"/>
      <c r="L241" s="46"/>
      <c r="M241" s="235"/>
      <c r="N241" s="236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128</v>
      </c>
      <c r="AU241" s="19" t="s">
        <v>83</v>
      </c>
    </row>
    <row r="242" spans="1:65" s="2" customFormat="1" ht="24" customHeight="1">
      <c r="A242" s="40"/>
      <c r="B242" s="41"/>
      <c r="C242" s="280" t="s">
        <v>352</v>
      </c>
      <c r="D242" s="280" t="s">
        <v>245</v>
      </c>
      <c r="E242" s="281" t="s">
        <v>353</v>
      </c>
      <c r="F242" s="282" t="s">
        <v>354</v>
      </c>
      <c r="G242" s="283" t="s">
        <v>332</v>
      </c>
      <c r="H242" s="284">
        <v>1</v>
      </c>
      <c r="I242" s="285"/>
      <c r="J242" s="286">
        <f>ROUND(I242*H242,2)</f>
        <v>0</v>
      </c>
      <c r="K242" s="282" t="s">
        <v>21</v>
      </c>
      <c r="L242" s="287"/>
      <c r="M242" s="288" t="s">
        <v>21</v>
      </c>
      <c r="N242" s="289" t="s">
        <v>44</v>
      </c>
      <c r="O242" s="86"/>
      <c r="P242" s="229">
        <f>O242*H242</f>
        <v>0</v>
      </c>
      <c r="Q242" s="229">
        <v>0.00736</v>
      </c>
      <c r="R242" s="229">
        <f>Q242*H242</f>
        <v>0.00736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171</v>
      </c>
      <c r="AT242" s="231" t="s">
        <v>245</v>
      </c>
      <c r="AU242" s="231" t="s">
        <v>83</v>
      </c>
      <c r="AY242" s="19" t="s">
        <v>119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9" t="s">
        <v>81</v>
      </c>
      <c r="BK242" s="232">
        <f>ROUND(I242*H242,2)</f>
        <v>0</v>
      </c>
      <c r="BL242" s="19" t="s">
        <v>126</v>
      </c>
      <c r="BM242" s="231" t="s">
        <v>355</v>
      </c>
    </row>
    <row r="243" spans="1:47" s="2" customFormat="1" ht="12">
      <c r="A243" s="40"/>
      <c r="B243" s="41"/>
      <c r="C243" s="42"/>
      <c r="D243" s="233" t="s">
        <v>128</v>
      </c>
      <c r="E243" s="42"/>
      <c r="F243" s="234" t="s">
        <v>354</v>
      </c>
      <c r="G243" s="42"/>
      <c r="H243" s="42"/>
      <c r="I243" s="138"/>
      <c r="J243" s="42"/>
      <c r="K243" s="42"/>
      <c r="L243" s="46"/>
      <c r="M243" s="235"/>
      <c r="N243" s="236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128</v>
      </c>
      <c r="AU243" s="19" t="s">
        <v>83</v>
      </c>
    </row>
    <row r="244" spans="1:65" s="2" customFormat="1" ht="16.5" customHeight="1">
      <c r="A244" s="40"/>
      <c r="B244" s="41"/>
      <c r="C244" s="280" t="s">
        <v>356</v>
      </c>
      <c r="D244" s="280" t="s">
        <v>245</v>
      </c>
      <c r="E244" s="281" t="s">
        <v>357</v>
      </c>
      <c r="F244" s="282" t="s">
        <v>358</v>
      </c>
      <c r="G244" s="283" t="s">
        <v>332</v>
      </c>
      <c r="H244" s="284">
        <v>1</v>
      </c>
      <c r="I244" s="285"/>
      <c r="J244" s="286">
        <f>ROUND(I244*H244,2)</f>
        <v>0</v>
      </c>
      <c r="K244" s="282" t="s">
        <v>21</v>
      </c>
      <c r="L244" s="287"/>
      <c r="M244" s="288" t="s">
        <v>21</v>
      </c>
      <c r="N244" s="289" t="s">
        <v>44</v>
      </c>
      <c r="O244" s="86"/>
      <c r="P244" s="229">
        <f>O244*H244</f>
        <v>0</v>
      </c>
      <c r="Q244" s="229">
        <v>0.0095</v>
      </c>
      <c r="R244" s="229">
        <f>Q244*H244</f>
        <v>0.0095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171</v>
      </c>
      <c r="AT244" s="231" t="s">
        <v>245</v>
      </c>
      <c r="AU244" s="231" t="s">
        <v>83</v>
      </c>
      <c r="AY244" s="19" t="s">
        <v>119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81</v>
      </c>
      <c r="BK244" s="232">
        <f>ROUND(I244*H244,2)</f>
        <v>0</v>
      </c>
      <c r="BL244" s="19" t="s">
        <v>126</v>
      </c>
      <c r="BM244" s="231" t="s">
        <v>359</v>
      </c>
    </row>
    <row r="245" spans="1:47" s="2" customFormat="1" ht="12">
      <c r="A245" s="40"/>
      <c r="B245" s="41"/>
      <c r="C245" s="42"/>
      <c r="D245" s="233" t="s">
        <v>128</v>
      </c>
      <c r="E245" s="42"/>
      <c r="F245" s="234" t="s">
        <v>358</v>
      </c>
      <c r="G245" s="42"/>
      <c r="H245" s="42"/>
      <c r="I245" s="138"/>
      <c r="J245" s="42"/>
      <c r="K245" s="42"/>
      <c r="L245" s="46"/>
      <c r="M245" s="235"/>
      <c r="N245" s="236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128</v>
      </c>
      <c r="AU245" s="19" t="s">
        <v>83</v>
      </c>
    </row>
    <row r="246" spans="1:65" s="2" customFormat="1" ht="16.5" customHeight="1">
      <c r="A246" s="40"/>
      <c r="B246" s="41"/>
      <c r="C246" s="280" t="s">
        <v>360</v>
      </c>
      <c r="D246" s="280" t="s">
        <v>245</v>
      </c>
      <c r="E246" s="281" t="s">
        <v>361</v>
      </c>
      <c r="F246" s="282" t="s">
        <v>362</v>
      </c>
      <c r="G246" s="283" t="s">
        <v>332</v>
      </c>
      <c r="H246" s="284">
        <v>1</v>
      </c>
      <c r="I246" s="285"/>
      <c r="J246" s="286">
        <f>ROUND(I246*H246,2)</f>
        <v>0</v>
      </c>
      <c r="K246" s="282" t="s">
        <v>21</v>
      </c>
      <c r="L246" s="287"/>
      <c r="M246" s="288" t="s">
        <v>21</v>
      </c>
      <c r="N246" s="289" t="s">
        <v>44</v>
      </c>
      <c r="O246" s="86"/>
      <c r="P246" s="229">
        <f>O246*H246</f>
        <v>0</v>
      </c>
      <c r="Q246" s="229">
        <v>0.0092</v>
      </c>
      <c r="R246" s="229">
        <f>Q246*H246</f>
        <v>0.0092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171</v>
      </c>
      <c r="AT246" s="231" t="s">
        <v>245</v>
      </c>
      <c r="AU246" s="231" t="s">
        <v>83</v>
      </c>
      <c r="AY246" s="19" t="s">
        <v>119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9" t="s">
        <v>81</v>
      </c>
      <c r="BK246" s="232">
        <f>ROUND(I246*H246,2)</f>
        <v>0</v>
      </c>
      <c r="BL246" s="19" t="s">
        <v>126</v>
      </c>
      <c r="BM246" s="231" t="s">
        <v>363</v>
      </c>
    </row>
    <row r="247" spans="1:47" s="2" customFormat="1" ht="12">
      <c r="A247" s="40"/>
      <c r="B247" s="41"/>
      <c r="C247" s="42"/>
      <c r="D247" s="233" t="s">
        <v>128</v>
      </c>
      <c r="E247" s="42"/>
      <c r="F247" s="234" t="s">
        <v>362</v>
      </c>
      <c r="G247" s="42"/>
      <c r="H247" s="42"/>
      <c r="I247" s="138"/>
      <c r="J247" s="42"/>
      <c r="K247" s="42"/>
      <c r="L247" s="46"/>
      <c r="M247" s="235"/>
      <c r="N247" s="236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128</v>
      </c>
      <c r="AU247" s="19" t="s">
        <v>83</v>
      </c>
    </row>
    <row r="248" spans="1:65" s="2" customFormat="1" ht="24" customHeight="1">
      <c r="A248" s="40"/>
      <c r="B248" s="41"/>
      <c r="C248" s="220" t="s">
        <v>364</v>
      </c>
      <c r="D248" s="220" t="s">
        <v>121</v>
      </c>
      <c r="E248" s="221" t="s">
        <v>365</v>
      </c>
      <c r="F248" s="222" t="s">
        <v>366</v>
      </c>
      <c r="G248" s="223" t="s">
        <v>332</v>
      </c>
      <c r="H248" s="224">
        <v>2</v>
      </c>
      <c r="I248" s="225"/>
      <c r="J248" s="226">
        <f>ROUND(I248*H248,2)</f>
        <v>0</v>
      </c>
      <c r="K248" s="222" t="s">
        <v>125</v>
      </c>
      <c r="L248" s="46"/>
      <c r="M248" s="227" t="s">
        <v>21</v>
      </c>
      <c r="N248" s="228" t="s">
        <v>44</v>
      </c>
      <c r="O248" s="86"/>
      <c r="P248" s="229">
        <f>O248*H248</f>
        <v>0</v>
      </c>
      <c r="Q248" s="229">
        <v>0.00171</v>
      </c>
      <c r="R248" s="229">
        <f>Q248*H248</f>
        <v>0.00342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126</v>
      </c>
      <c r="AT248" s="231" t="s">
        <v>121</v>
      </c>
      <c r="AU248" s="231" t="s">
        <v>83</v>
      </c>
      <c r="AY248" s="19" t="s">
        <v>119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81</v>
      </c>
      <c r="BK248" s="232">
        <f>ROUND(I248*H248,2)</f>
        <v>0</v>
      </c>
      <c r="BL248" s="19" t="s">
        <v>126</v>
      </c>
      <c r="BM248" s="231" t="s">
        <v>367</v>
      </c>
    </row>
    <row r="249" spans="1:47" s="2" customFormat="1" ht="12">
      <c r="A249" s="40"/>
      <c r="B249" s="41"/>
      <c r="C249" s="42"/>
      <c r="D249" s="233" t="s">
        <v>128</v>
      </c>
      <c r="E249" s="42"/>
      <c r="F249" s="234" t="s">
        <v>368</v>
      </c>
      <c r="G249" s="42"/>
      <c r="H249" s="42"/>
      <c r="I249" s="138"/>
      <c r="J249" s="42"/>
      <c r="K249" s="42"/>
      <c r="L249" s="46"/>
      <c r="M249" s="235"/>
      <c r="N249" s="236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128</v>
      </c>
      <c r="AU249" s="19" t="s">
        <v>83</v>
      </c>
    </row>
    <row r="250" spans="1:51" s="13" customFormat="1" ht="12">
      <c r="A250" s="13"/>
      <c r="B250" s="237"/>
      <c r="C250" s="238"/>
      <c r="D250" s="233" t="s">
        <v>130</v>
      </c>
      <c r="E250" s="239" t="s">
        <v>21</v>
      </c>
      <c r="F250" s="240" t="s">
        <v>369</v>
      </c>
      <c r="G250" s="238"/>
      <c r="H250" s="241">
        <v>2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130</v>
      </c>
      <c r="AU250" s="247" t="s">
        <v>83</v>
      </c>
      <c r="AV250" s="13" t="s">
        <v>83</v>
      </c>
      <c r="AW250" s="13" t="s">
        <v>35</v>
      </c>
      <c r="AX250" s="13" t="s">
        <v>81</v>
      </c>
      <c r="AY250" s="247" t="s">
        <v>119</v>
      </c>
    </row>
    <row r="251" spans="1:65" s="2" customFormat="1" ht="16.5" customHeight="1">
      <c r="A251" s="40"/>
      <c r="B251" s="41"/>
      <c r="C251" s="280" t="s">
        <v>370</v>
      </c>
      <c r="D251" s="280" t="s">
        <v>245</v>
      </c>
      <c r="E251" s="281" t="s">
        <v>371</v>
      </c>
      <c r="F251" s="282" t="s">
        <v>372</v>
      </c>
      <c r="G251" s="283" t="s">
        <v>332</v>
      </c>
      <c r="H251" s="284">
        <v>2</v>
      </c>
      <c r="I251" s="285"/>
      <c r="J251" s="286">
        <f>ROUND(I251*H251,2)</f>
        <v>0</v>
      </c>
      <c r="K251" s="282" t="s">
        <v>21</v>
      </c>
      <c r="L251" s="287"/>
      <c r="M251" s="288" t="s">
        <v>21</v>
      </c>
      <c r="N251" s="289" t="s">
        <v>44</v>
      </c>
      <c r="O251" s="86"/>
      <c r="P251" s="229">
        <f>O251*H251</f>
        <v>0</v>
      </c>
      <c r="Q251" s="229">
        <v>0.016</v>
      </c>
      <c r="R251" s="229">
        <f>Q251*H251</f>
        <v>0.032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171</v>
      </c>
      <c r="AT251" s="231" t="s">
        <v>245</v>
      </c>
      <c r="AU251" s="231" t="s">
        <v>83</v>
      </c>
      <c r="AY251" s="19" t="s">
        <v>119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9" t="s">
        <v>81</v>
      </c>
      <c r="BK251" s="232">
        <f>ROUND(I251*H251,2)</f>
        <v>0</v>
      </c>
      <c r="BL251" s="19" t="s">
        <v>126</v>
      </c>
      <c r="BM251" s="231" t="s">
        <v>373</v>
      </c>
    </row>
    <row r="252" spans="1:47" s="2" customFormat="1" ht="12">
      <c r="A252" s="40"/>
      <c r="B252" s="41"/>
      <c r="C252" s="42"/>
      <c r="D252" s="233" t="s">
        <v>128</v>
      </c>
      <c r="E252" s="42"/>
      <c r="F252" s="234" t="s">
        <v>372</v>
      </c>
      <c r="G252" s="42"/>
      <c r="H252" s="42"/>
      <c r="I252" s="138"/>
      <c r="J252" s="42"/>
      <c r="K252" s="42"/>
      <c r="L252" s="46"/>
      <c r="M252" s="235"/>
      <c r="N252" s="236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128</v>
      </c>
      <c r="AU252" s="19" t="s">
        <v>83</v>
      </c>
    </row>
    <row r="253" spans="1:51" s="13" customFormat="1" ht="12">
      <c r="A253" s="13"/>
      <c r="B253" s="237"/>
      <c r="C253" s="238"/>
      <c r="D253" s="233" t="s">
        <v>130</v>
      </c>
      <c r="E253" s="239" t="s">
        <v>21</v>
      </c>
      <c r="F253" s="240" t="s">
        <v>83</v>
      </c>
      <c r="G253" s="238"/>
      <c r="H253" s="241">
        <v>2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7" t="s">
        <v>130</v>
      </c>
      <c r="AU253" s="247" t="s">
        <v>83</v>
      </c>
      <c r="AV253" s="13" t="s">
        <v>83</v>
      </c>
      <c r="AW253" s="13" t="s">
        <v>35</v>
      </c>
      <c r="AX253" s="13" t="s">
        <v>81</v>
      </c>
      <c r="AY253" s="247" t="s">
        <v>119</v>
      </c>
    </row>
    <row r="254" spans="1:65" s="2" customFormat="1" ht="24" customHeight="1">
      <c r="A254" s="40"/>
      <c r="B254" s="41"/>
      <c r="C254" s="220" t="s">
        <v>374</v>
      </c>
      <c r="D254" s="220" t="s">
        <v>121</v>
      </c>
      <c r="E254" s="221" t="s">
        <v>375</v>
      </c>
      <c r="F254" s="222" t="s">
        <v>376</v>
      </c>
      <c r="G254" s="223" t="s">
        <v>150</v>
      </c>
      <c r="H254" s="224">
        <v>91.45</v>
      </c>
      <c r="I254" s="225"/>
      <c r="J254" s="226">
        <f>ROUND(I254*H254,2)</f>
        <v>0</v>
      </c>
      <c r="K254" s="222" t="s">
        <v>167</v>
      </c>
      <c r="L254" s="46"/>
      <c r="M254" s="227" t="s">
        <v>21</v>
      </c>
      <c r="N254" s="228" t="s">
        <v>44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126</v>
      </c>
      <c r="AT254" s="231" t="s">
        <v>121</v>
      </c>
      <c r="AU254" s="231" t="s">
        <v>83</v>
      </c>
      <c r="AY254" s="19" t="s">
        <v>119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9" t="s">
        <v>81</v>
      </c>
      <c r="BK254" s="232">
        <f>ROUND(I254*H254,2)</f>
        <v>0</v>
      </c>
      <c r="BL254" s="19" t="s">
        <v>126</v>
      </c>
      <c r="BM254" s="231" t="s">
        <v>377</v>
      </c>
    </row>
    <row r="255" spans="1:47" s="2" customFormat="1" ht="12">
      <c r="A255" s="40"/>
      <c r="B255" s="41"/>
      <c r="C255" s="42"/>
      <c r="D255" s="233" t="s">
        <v>128</v>
      </c>
      <c r="E255" s="42"/>
      <c r="F255" s="234" t="s">
        <v>378</v>
      </c>
      <c r="G255" s="42"/>
      <c r="H255" s="42"/>
      <c r="I255" s="138"/>
      <c r="J255" s="42"/>
      <c r="K255" s="42"/>
      <c r="L255" s="46"/>
      <c r="M255" s="235"/>
      <c r="N255" s="236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128</v>
      </c>
      <c r="AU255" s="19" t="s">
        <v>83</v>
      </c>
    </row>
    <row r="256" spans="1:51" s="13" customFormat="1" ht="12">
      <c r="A256" s="13"/>
      <c r="B256" s="237"/>
      <c r="C256" s="238"/>
      <c r="D256" s="233" t="s">
        <v>130</v>
      </c>
      <c r="E256" s="239" t="s">
        <v>21</v>
      </c>
      <c r="F256" s="240" t="s">
        <v>379</v>
      </c>
      <c r="G256" s="238"/>
      <c r="H256" s="241">
        <v>91.45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7" t="s">
        <v>130</v>
      </c>
      <c r="AU256" s="247" t="s">
        <v>83</v>
      </c>
      <c r="AV256" s="13" t="s">
        <v>83</v>
      </c>
      <c r="AW256" s="13" t="s">
        <v>35</v>
      </c>
      <c r="AX256" s="13" t="s">
        <v>73</v>
      </c>
      <c r="AY256" s="247" t="s">
        <v>119</v>
      </c>
    </row>
    <row r="257" spans="1:51" s="14" customFormat="1" ht="12">
      <c r="A257" s="14"/>
      <c r="B257" s="248"/>
      <c r="C257" s="249"/>
      <c r="D257" s="233" t="s">
        <v>130</v>
      </c>
      <c r="E257" s="250" t="s">
        <v>21</v>
      </c>
      <c r="F257" s="251" t="s">
        <v>132</v>
      </c>
      <c r="G257" s="249"/>
      <c r="H257" s="252">
        <v>91.45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8" t="s">
        <v>130</v>
      </c>
      <c r="AU257" s="258" t="s">
        <v>83</v>
      </c>
      <c r="AV257" s="14" t="s">
        <v>126</v>
      </c>
      <c r="AW257" s="14" t="s">
        <v>35</v>
      </c>
      <c r="AX257" s="14" t="s">
        <v>81</v>
      </c>
      <c r="AY257" s="258" t="s">
        <v>119</v>
      </c>
    </row>
    <row r="258" spans="1:65" s="2" customFormat="1" ht="24" customHeight="1">
      <c r="A258" s="40"/>
      <c r="B258" s="41"/>
      <c r="C258" s="280" t="s">
        <v>380</v>
      </c>
      <c r="D258" s="280" t="s">
        <v>245</v>
      </c>
      <c r="E258" s="281" t="s">
        <v>381</v>
      </c>
      <c r="F258" s="282" t="s">
        <v>382</v>
      </c>
      <c r="G258" s="283" t="s">
        <v>150</v>
      </c>
      <c r="H258" s="284">
        <v>91.45</v>
      </c>
      <c r="I258" s="285"/>
      <c r="J258" s="286">
        <f>ROUND(I258*H258,2)</f>
        <v>0</v>
      </c>
      <c r="K258" s="282" t="s">
        <v>21</v>
      </c>
      <c r="L258" s="287"/>
      <c r="M258" s="288" t="s">
        <v>21</v>
      </c>
      <c r="N258" s="289" t="s">
        <v>44</v>
      </c>
      <c r="O258" s="86"/>
      <c r="P258" s="229">
        <f>O258*H258</f>
        <v>0</v>
      </c>
      <c r="Q258" s="229">
        <v>0.00214</v>
      </c>
      <c r="R258" s="229">
        <f>Q258*H258</f>
        <v>0.19570300000000002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171</v>
      </c>
      <c r="AT258" s="231" t="s">
        <v>245</v>
      </c>
      <c r="AU258" s="231" t="s">
        <v>83</v>
      </c>
      <c r="AY258" s="19" t="s">
        <v>119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9" t="s">
        <v>81</v>
      </c>
      <c r="BK258" s="232">
        <f>ROUND(I258*H258,2)</f>
        <v>0</v>
      </c>
      <c r="BL258" s="19" t="s">
        <v>126</v>
      </c>
      <c r="BM258" s="231" t="s">
        <v>383</v>
      </c>
    </row>
    <row r="259" spans="1:47" s="2" customFormat="1" ht="12">
      <c r="A259" s="40"/>
      <c r="B259" s="41"/>
      <c r="C259" s="42"/>
      <c r="D259" s="233" t="s">
        <v>128</v>
      </c>
      <c r="E259" s="42"/>
      <c r="F259" s="234" t="s">
        <v>384</v>
      </c>
      <c r="G259" s="42"/>
      <c r="H259" s="42"/>
      <c r="I259" s="138"/>
      <c r="J259" s="42"/>
      <c r="K259" s="42"/>
      <c r="L259" s="46"/>
      <c r="M259" s="235"/>
      <c r="N259" s="236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128</v>
      </c>
      <c r="AU259" s="19" t="s">
        <v>83</v>
      </c>
    </row>
    <row r="260" spans="1:65" s="2" customFormat="1" ht="24" customHeight="1">
      <c r="A260" s="40"/>
      <c r="B260" s="41"/>
      <c r="C260" s="220" t="s">
        <v>385</v>
      </c>
      <c r="D260" s="220" t="s">
        <v>121</v>
      </c>
      <c r="E260" s="221" t="s">
        <v>386</v>
      </c>
      <c r="F260" s="222" t="s">
        <v>387</v>
      </c>
      <c r="G260" s="223" t="s">
        <v>332</v>
      </c>
      <c r="H260" s="224">
        <v>25</v>
      </c>
      <c r="I260" s="225"/>
      <c r="J260" s="226">
        <f>ROUND(I260*H260,2)</f>
        <v>0</v>
      </c>
      <c r="K260" s="222" t="s">
        <v>151</v>
      </c>
      <c r="L260" s="46"/>
      <c r="M260" s="227" t="s">
        <v>21</v>
      </c>
      <c r="N260" s="228" t="s">
        <v>44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126</v>
      </c>
      <c r="AT260" s="231" t="s">
        <v>121</v>
      </c>
      <c r="AU260" s="231" t="s">
        <v>83</v>
      </c>
      <c r="AY260" s="19" t="s">
        <v>119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9" t="s">
        <v>81</v>
      </c>
      <c r="BK260" s="232">
        <f>ROUND(I260*H260,2)</f>
        <v>0</v>
      </c>
      <c r="BL260" s="19" t="s">
        <v>126</v>
      </c>
      <c r="BM260" s="231" t="s">
        <v>388</v>
      </c>
    </row>
    <row r="261" spans="1:47" s="2" customFormat="1" ht="12">
      <c r="A261" s="40"/>
      <c r="B261" s="41"/>
      <c r="C261" s="42"/>
      <c r="D261" s="233" t="s">
        <v>128</v>
      </c>
      <c r="E261" s="42"/>
      <c r="F261" s="234" t="s">
        <v>389</v>
      </c>
      <c r="G261" s="42"/>
      <c r="H261" s="42"/>
      <c r="I261" s="138"/>
      <c r="J261" s="42"/>
      <c r="K261" s="42"/>
      <c r="L261" s="46"/>
      <c r="M261" s="235"/>
      <c r="N261" s="236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128</v>
      </c>
      <c r="AU261" s="19" t="s">
        <v>83</v>
      </c>
    </row>
    <row r="262" spans="1:51" s="13" customFormat="1" ht="12">
      <c r="A262" s="13"/>
      <c r="B262" s="237"/>
      <c r="C262" s="238"/>
      <c r="D262" s="233" t="s">
        <v>130</v>
      </c>
      <c r="E262" s="239" t="s">
        <v>21</v>
      </c>
      <c r="F262" s="240" t="s">
        <v>276</v>
      </c>
      <c r="G262" s="238"/>
      <c r="H262" s="241">
        <v>25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130</v>
      </c>
      <c r="AU262" s="247" t="s">
        <v>83</v>
      </c>
      <c r="AV262" s="13" t="s">
        <v>83</v>
      </c>
      <c r="AW262" s="13" t="s">
        <v>35</v>
      </c>
      <c r="AX262" s="13" t="s">
        <v>81</v>
      </c>
      <c r="AY262" s="247" t="s">
        <v>119</v>
      </c>
    </row>
    <row r="263" spans="1:65" s="2" customFormat="1" ht="16.5" customHeight="1">
      <c r="A263" s="40"/>
      <c r="B263" s="41"/>
      <c r="C263" s="280" t="s">
        <v>390</v>
      </c>
      <c r="D263" s="280" t="s">
        <v>245</v>
      </c>
      <c r="E263" s="281" t="s">
        <v>391</v>
      </c>
      <c r="F263" s="282" t="s">
        <v>392</v>
      </c>
      <c r="G263" s="283" t="s">
        <v>332</v>
      </c>
      <c r="H263" s="284">
        <v>8</v>
      </c>
      <c r="I263" s="285"/>
      <c r="J263" s="286">
        <f>ROUND(I263*H263,2)</f>
        <v>0</v>
      </c>
      <c r="K263" s="282" t="s">
        <v>151</v>
      </c>
      <c r="L263" s="287"/>
      <c r="M263" s="288" t="s">
        <v>21</v>
      </c>
      <c r="N263" s="289" t="s">
        <v>44</v>
      </c>
      <c r="O263" s="86"/>
      <c r="P263" s="229">
        <f>O263*H263</f>
        <v>0</v>
      </c>
      <c r="Q263" s="229">
        <v>0.0006</v>
      </c>
      <c r="R263" s="229">
        <f>Q263*H263</f>
        <v>0.0048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171</v>
      </c>
      <c r="AT263" s="231" t="s">
        <v>245</v>
      </c>
      <c r="AU263" s="231" t="s">
        <v>83</v>
      </c>
      <c r="AY263" s="19" t="s">
        <v>119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9" t="s">
        <v>81</v>
      </c>
      <c r="BK263" s="232">
        <f>ROUND(I263*H263,2)</f>
        <v>0</v>
      </c>
      <c r="BL263" s="19" t="s">
        <v>126</v>
      </c>
      <c r="BM263" s="231" t="s">
        <v>393</v>
      </c>
    </row>
    <row r="264" spans="1:47" s="2" customFormat="1" ht="12">
      <c r="A264" s="40"/>
      <c r="B264" s="41"/>
      <c r="C264" s="42"/>
      <c r="D264" s="233" t="s">
        <v>128</v>
      </c>
      <c r="E264" s="42"/>
      <c r="F264" s="234" t="s">
        <v>392</v>
      </c>
      <c r="G264" s="42"/>
      <c r="H264" s="42"/>
      <c r="I264" s="138"/>
      <c r="J264" s="42"/>
      <c r="K264" s="42"/>
      <c r="L264" s="46"/>
      <c r="M264" s="235"/>
      <c r="N264" s="236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128</v>
      </c>
      <c r="AU264" s="19" t="s">
        <v>83</v>
      </c>
    </row>
    <row r="265" spans="1:51" s="13" customFormat="1" ht="12">
      <c r="A265" s="13"/>
      <c r="B265" s="237"/>
      <c r="C265" s="238"/>
      <c r="D265" s="233" t="s">
        <v>130</v>
      </c>
      <c r="E265" s="239" t="s">
        <v>21</v>
      </c>
      <c r="F265" s="240" t="s">
        <v>394</v>
      </c>
      <c r="G265" s="238"/>
      <c r="H265" s="241">
        <v>8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130</v>
      </c>
      <c r="AU265" s="247" t="s">
        <v>83</v>
      </c>
      <c r="AV265" s="13" t="s">
        <v>83</v>
      </c>
      <c r="AW265" s="13" t="s">
        <v>35</v>
      </c>
      <c r="AX265" s="13" t="s">
        <v>81</v>
      </c>
      <c r="AY265" s="247" t="s">
        <v>119</v>
      </c>
    </row>
    <row r="266" spans="1:65" s="2" customFormat="1" ht="16.5" customHeight="1">
      <c r="A266" s="40"/>
      <c r="B266" s="41"/>
      <c r="C266" s="280" t="s">
        <v>395</v>
      </c>
      <c r="D266" s="280" t="s">
        <v>245</v>
      </c>
      <c r="E266" s="281" t="s">
        <v>396</v>
      </c>
      <c r="F266" s="282" t="s">
        <v>397</v>
      </c>
      <c r="G266" s="283" t="s">
        <v>332</v>
      </c>
      <c r="H266" s="284">
        <v>2</v>
      </c>
      <c r="I266" s="285"/>
      <c r="J266" s="286">
        <f>ROUND(I266*H266,2)</f>
        <v>0</v>
      </c>
      <c r="K266" s="282" t="s">
        <v>21</v>
      </c>
      <c r="L266" s="287"/>
      <c r="M266" s="288" t="s">
        <v>21</v>
      </c>
      <c r="N266" s="289" t="s">
        <v>44</v>
      </c>
      <c r="O266" s="86"/>
      <c r="P266" s="229">
        <f>O266*H266</f>
        <v>0</v>
      </c>
      <c r="Q266" s="229">
        <v>0.00049</v>
      </c>
      <c r="R266" s="229">
        <f>Q266*H266</f>
        <v>0.00098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171</v>
      </c>
      <c r="AT266" s="231" t="s">
        <v>245</v>
      </c>
      <c r="AU266" s="231" t="s">
        <v>83</v>
      </c>
      <c r="AY266" s="19" t="s">
        <v>119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9" t="s">
        <v>81</v>
      </c>
      <c r="BK266" s="232">
        <f>ROUND(I266*H266,2)</f>
        <v>0</v>
      </c>
      <c r="BL266" s="19" t="s">
        <v>126</v>
      </c>
      <c r="BM266" s="231" t="s">
        <v>398</v>
      </c>
    </row>
    <row r="267" spans="1:47" s="2" customFormat="1" ht="12">
      <c r="A267" s="40"/>
      <c r="B267" s="41"/>
      <c r="C267" s="42"/>
      <c r="D267" s="233" t="s">
        <v>128</v>
      </c>
      <c r="E267" s="42"/>
      <c r="F267" s="234" t="s">
        <v>397</v>
      </c>
      <c r="G267" s="42"/>
      <c r="H267" s="42"/>
      <c r="I267" s="138"/>
      <c r="J267" s="42"/>
      <c r="K267" s="42"/>
      <c r="L267" s="46"/>
      <c r="M267" s="235"/>
      <c r="N267" s="236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128</v>
      </c>
      <c r="AU267" s="19" t="s">
        <v>83</v>
      </c>
    </row>
    <row r="268" spans="1:65" s="2" customFormat="1" ht="16.5" customHeight="1">
      <c r="A268" s="40"/>
      <c r="B268" s="41"/>
      <c r="C268" s="280" t="s">
        <v>399</v>
      </c>
      <c r="D268" s="280" t="s">
        <v>245</v>
      </c>
      <c r="E268" s="281" t="s">
        <v>400</v>
      </c>
      <c r="F268" s="282" t="s">
        <v>401</v>
      </c>
      <c r="G268" s="283" t="s">
        <v>332</v>
      </c>
      <c r="H268" s="284">
        <v>8</v>
      </c>
      <c r="I268" s="285"/>
      <c r="J268" s="286">
        <f>ROUND(I268*H268,2)</f>
        <v>0</v>
      </c>
      <c r="K268" s="282" t="s">
        <v>125</v>
      </c>
      <c r="L268" s="287"/>
      <c r="M268" s="288" t="s">
        <v>21</v>
      </c>
      <c r="N268" s="289" t="s">
        <v>44</v>
      </c>
      <c r="O268" s="86"/>
      <c r="P268" s="229">
        <f>O268*H268</f>
        <v>0</v>
      </c>
      <c r="Q268" s="229">
        <v>0.00039</v>
      </c>
      <c r="R268" s="229">
        <f>Q268*H268</f>
        <v>0.00312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171</v>
      </c>
      <c r="AT268" s="231" t="s">
        <v>245</v>
      </c>
      <c r="AU268" s="231" t="s">
        <v>83</v>
      </c>
      <c r="AY268" s="19" t="s">
        <v>119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9" t="s">
        <v>81</v>
      </c>
      <c r="BK268" s="232">
        <f>ROUND(I268*H268,2)</f>
        <v>0</v>
      </c>
      <c r="BL268" s="19" t="s">
        <v>126</v>
      </c>
      <c r="BM268" s="231" t="s">
        <v>402</v>
      </c>
    </row>
    <row r="269" spans="1:47" s="2" customFormat="1" ht="12">
      <c r="A269" s="40"/>
      <c r="B269" s="41"/>
      <c r="C269" s="42"/>
      <c r="D269" s="233" t="s">
        <v>128</v>
      </c>
      <c r="E269" s="42"/>
      <c r="F269" s="234" t="s">
        <v>401</v>
      </c>
      <c r="G269" s="42"/>
      <c r="H269" s="42"/>
      <c r="I269" s="138"/>
      <c r="J269" s="42"/>
      <c r="K269" s="42"/>
      <c r="L269" s="46"/>
      <c r="M269" s="235"/>
      <c r="N269" s="236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128</v>
      </c>
      <c r="AU269" s="19" t="s">
        <v>83</v>
      </c>
    </row>
    <row r="270" spans="1:51" s="13" customFormat="1" ht="12">
      <c r="A270" s="13"/>
      <c r="B270" s="237"/>
      <c r="C270" s="238"/>
      <c r="D270" s="233" t="s">
        <v>130</v>
      </c>
      <c r="E270" s="239" t="s">
        <v>21</v>
      </c>
      <c r="F270" s="240" t="s">
        <v>171</v>
      </c>
      <c r="G270" s="238"/>
      <c r="H270" s="241">
        <v>8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130</v>
      </c>
      <c r="AU270" s="247" t="s">
        <v>83</v>
      </c>
      <c r="AV270" s="13" t="s">
        <v>83</v>
      </c>
      <c r="AW270" s="13" t="s">
        <v>35</v>
      </c>
      <c r="AX270" s="13" t="s">
        <v>81</v>
      </c>
      <c r="AY270" s="247" t="s">
        <v>119</v>
      </c>
    </row>
    <row r="271" spans="1:65" s="2" customFormat="1" ht="16.5" customHeight="1">
      <c r="A271" s="40"/>
      <c r="B271" s="41"/>
      <c r="C271" s="280" t="s">
        <v>403</v>
      </c>
      <c r="D271" s="280" t="s">
        <v>245</v>
      </c>
      <c r="E271" s="281" t="s">
        <v>404</v>
      </c>
      <c r="F271" s="282" t="s">
        <v>405</v>
      </c>
      <c r="G271" s="283" t="s">
        <v>332</v>
      </c>
      <c r="H271" s="284">
        <v>4</v>
      </c>
      <c r="I271" s="285"/>
      <c r="J271" s="286">
        <f>ROUND(I271*H271,2)</f>
        <v>0</v>
      </c>
      <c r="K271" s="282" t="s">
        <v>21</v>
      </c>
      <c r="L271" s="287"/>
      <c r="M271" s="288" t="s">
        <v>21</v>
      </c>
      <c r="N271" s="289" t="s">
        <v>44</v>
      </c>
      <c r="O271" s="86"/>
      <c r="P271" s="229">
        <f>O271*H271</f>
        <v>0</v>
      </c>
      <c r="Q271" s="229">
        <v>0.00139</v>
      </c>
      <c r="R271" s="229">
        <f>Q271*H271</f>
        <v>0.00556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171</v>
      </c>
      <c r="AT271" s="231" t="s">
        <v>245</v>
      </c>
      <c r="AU271" s="231" t="s">
        <v>83</v>
      </c>
      <c r="AY271" s="19" t="s">
        <v>119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9" t="s">
        <v>81</v>
      </c>
      <c r="BK271" s="232">
        <f>ROUND(I271*H271,2)</f>
        <v>0</v>
      </c>
      <c r="BL271" s="19" t="s">
        <v>126</v>
      </c>
      <c r="BM271" s="231" t="s">
        <v>406</v>
      </c>
    </row>
    <row r="272" spans="1:47" s="2" customFormat="1" ht="12">
      <c r="A272" s="40"/>
      <c r="B272" s="41"/>
      <c r="C272" s="42"/>
      <c r="D272" s="233" t="s">
        <v>128</v>
      </c>
      <c r="E272" s="42"/>
      <c r="F272" s="234" t="s">
        <v>405</v>
      </c>
      <c r="G272" s="42"/>
      <c r="H272" s="42"/>
      <c r="I272" s="138"/>
      <c r="J272" s="42"/>
      <c r="K272" s="42"/>
      <c r="L272" s="46"/>
      <c r="M272" s="235"/>
      <c r="N272" s="236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128</v>
      </c>
      <c r="AU272" s="19" t="s">
        <v>83</v>
      </c>
    </row>
    <row r="273" spans="1:51" s="13" customFormat="1" ht="12">
      <c r="A273" s="13"/>
      <c r="B273" s="237"/>
      <c r="C273" s="238"/>
      <c r="D273" s="233" t="s">
        <v>130</v>
      </c>
      <c r="E273" s="239" t="s">
        <v>21</v>
      </c>
      <c r="F273" s="240" t="s">
        <v>126</v>
      </c>
      <c r="G273" s="238"/>
      <c r="H273" s="241">
        <v>4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130</v>
      </c>
      <c r="AU273" s="247" t="s">
        <v>83</v>
      </c>
      <c r="AV273" s="13" t="s">
        <v>83</v>
      </c>
      <c r="AW273" s="13" t="s">
        <v>35</v>
      </c>
      <c r="AX273" s="13" t="s">
        <v>81</v>
      </c>
      <c r="AY273" s="247" t="s">
        <v>119</v>
      </c>
    </row>
    <row r="274" spans="1:65" s="2" customFormat="1" ht="16.5" customHeight="1">
      <c r="A274" s="40"/>
      <c r="B274" s="41"/>
      <c r="C274" s="280" t="s">
        <v>407</v>
      </c>
      <c r="D274" s="280" t="s">
        <v>245</v>
      </c>
      <c r="E274" s="281" t="s">
        <v>408</v>
      </c>
      <c r="F274" s="282" t="s">
        <v>409</v>
      </c>
      <c r="G274" s="283" t="s">
        <v>332</v>
      </c>
      <c r="H274" s="284">
        <v>3</v>
      </c>
      <c r="I274" s="285"/>
      <c r="J274" s="286">
        <f>ROUND(I274*H274,2)</f>
        <v>0</v>
      </c>
      <c r="K274" s="282" t="s">
        <v>21</v>
      </c>
      <c r="L274" s="287"/>
      <c r="M274" s="288" t="s">
        <v>21</v>
      </c>
      <c r="N274" s="289" t="s">
        <v>44</v>
      </c>
      <c r="O274" s="86"/>
      <c r="P274" s="229">
        <f>O274*H274</f>
        <v>0</v>
      </c>
      <c r="Q274" s="229">
        <v>0.00048</v>
      </c>
      <c r="R274" s="229">
        <f>Q274*H274</f>
        <v>0.00144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171</v>
      </c>
      <c r="AT274" s="231" t="s">
        <v>245</v>
      </c>
      <c r="AU274" s="231" t="s">
        <v>83</v>
      </c>
      <c r="AY274" s="19" t="s">
        <v>119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9" t="s">
        <v>81</v>
      </c>
      <c r="BK274" s="232">
        <f>ROUND(I274*H274,2)</f>
        <v>0</v>
      </c>
      <c r="BL274" s="19" t="s">
        <v>126</v>
      </c>
      <c r="BM274" s="231" t="s">
        <v>410</v>
      </c>
    </row>
    <row r="275" spans="1:47" s="2" customFormat="1" ht="12">
      <c r="A275" s="40"/>
      <c r="B275" s="41"/>
      <c r="C275" s="42"/>
      <c r="D275" s="233" t="s">
        <v>128</v>
      </c>
      <c r="E275" s="42"/>
      <c r="F275" s="234" t="s">
        <v>409</v>
      </c>
      <c r="G275" s="42"/>
      <c r="H275" s="42"/>
      <c r="I275" s="138"/>
      <c r="J275" s="42"/>
      <c r="K275" s="42"/>
      <c r="L275" s="46"/>
      <c r="M275" s="235"/>
      <c r="N275" s="236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128</v>
      </c>
      <c r="AU275" s="19" t="s">
        <v>83</v>
      </c>
    </row>
    <row r="276" spans="1:51" s="13" customFormat="1" ht="12">
      <c r="A276" s="13"/>
      <c r="B276" s="237"/>
      <c r="C276" s="238"/>
      <c r="D276" s="233" t="s">
        <v>130</v>
      </c>
      <c r="E276" s="239" t="s">
        <v>21</v>
      </c>
      <c r="F276" s="240" t="s">
        <v>138</v>
      </c>
      <c r="G276" s="238"/>
      <c r="H276" s="241">
        <v>3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130</v>
      </c>
      <c r="AU276" s="247" t="s">
        <v>83</v>
      </c>
      <c r="AV276" s="13" t="s">
        <v>83</v>
      </c>
      <c r="AW276" s="13" t="s">
        <v>35</v>
      </c>
      <c r="AX276" s="13" t="s">
        <v>81</v>
      </c>
      <c r="AY276" s="247" t="s">
        <v>119</v>
      </c>
    </row>
    <row r="277" spans="1:63" s="12" customFormat="1" ht="22.8" customHeight="1">
      <c r="A277" s="12"/>
      <c r="B277" s="204"/>
      <c r="C277" s="205"/>
      <c r="D277" s="206" t="s">
        <v>72</v>
      </c>
      <c r="E277" s="218" t="s">
        <v>411</v>
      </c>
      <c r="F277" s="218" t="s">
        <v>412</v>
      </c>
      <c r="G277" s="205"/>
      <c r="H277" s="205"/>
      <c r="I277" s="208"/>
      <c r="J277" s="219">
        <f>BK277</f>
        <v>0</v>
      </c>
      <c r="K277" s="205"/>
      <c r="L277" s="210"/>
      <c r="M277" s="211"/>
      <c r="N277" s="212"/>
      <c r="O277" s="212"/>
      <c r="P277" s="213">
        <f>SUM(P278:P341)</f>
        <v>0</v>
      </c>
      <c r="Q277" s="212"/>
      <c r="R277" s="213">
        <f>SUM(R278:R341)</f>
        <v>0.7370732000000001</v>
      </c>
      <c r="S277" s="212"/>
      <c r="T277" s="214">
        <f>SUM(T278:T341)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5" t="s">
        <v>81</v>
      </c>
      <c r="AT277" s="216" t="s">
        <v>72</v>
      </c>
      <c r="AU277" s="216" t="s">
        <v>81</v>
      </c>
      <c r="AY277" s="215" t="s">
        <v>119</v>
      </c>
      <c r="BK277" s="217">
        <f>SUM(BK278:BK341)</f>
        <v>0</v>
      </c>
    </row>
    <row r="278" spans="1:65" s="2" customFormat="1" ht="16.5" customHeight="1">
      <c r="A278" s="40"/>
      <c r="B278" s="41"/>
      <c r="C278" s="220" t="s">
        <v>413</v>
      </c>
      <c r="D278" s="220" t="s">
        <v>121</v>
      </c>
      <c r="E278" s="221" t="s">
        <v>414</v>
      </c>
      <c r="F278" s="222" t="s">
        <v>415</v>
      </c>
      <c r="G278" s="223" t="s">
        <v>332</v>
      </c>
      <c r="H278" s="224">
        <v>2</v>
      </c>
      <c r="I278" s="225"/>
      <c r="J278" s="226">
        <f>ROUND(I278*H278,2)</f>
        <v>0</v>
      </c>
      <c r="K278" s="222" t="s">
        <v>167</v>
      </c>
      <c r="L278" s="46"/>
      <c r="M278" s="227" t="s">
        <v>21</v>
      </c>
      <c r="N278" s="228" t="s">
        <v>44</v>
      </c>
      <c r="O278" s="86"/>
      <c r="P278" s="229">
        <f>O278*H278</f>
        <v>0</v>
      </c>
      <c r="Q278" s="229">
        <v>0.00086</v>
      </c>
      <c r="R278" s="229">
        <f>Q278*H278</f>
        <v>0.00172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126</v>
      </c>
      <c r="AT278" s="231" t="s">
        <v>121</v>
      </c>
      <c r="AU278" s="231" t="s">
        <v>83</v>
      </c>
      <c r="AY278" s="19" t="s">
        <v>119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9" t="s">
        <v>81</v>
      </c>
      <c r="BK278" s="232">
        <f>ROUND(I278*H278,2)</f>
        <v>0</v>
      </c>
      <c r="BL278" s="19" t="s">
        <v>126</v>
      </c>
      <c r="BM278" s="231" t="s">
        <v>416</v>
      </c>
    </row>
    <row r="279" spans="1:47" s="2" customFormat="1" ht="12">
      <c r="A279" s="40"/>
      <c r="B279" s="41"/>
      <c r="C279" s="42"/>
      <c r="D279" s="233" t="s">
        <v>128</v>
      </c>
      <c r="E279" s="42"/>
      <c r="F279" s="234" t="s">
        <v>417</v>
      </c>
      <c r="G279" s="42"/>
      <c r="H279" s="42"/>
      <c r="I279" s="138"/>
      <c r="J279" s="42"/>
      <c r="K279" s="42"/>
      <c r="L279" s="46"/>
      <c r="M279" s="235"/>
      <c r="N279" s="236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128</v>
      </c>
      <c r="AU279" s="19" t="s">
        <v>83</v>
      </c>
    </row>
    <row r="280" spans="1:51" s="13" customFormat="1" ht="12">
      <c r="A280" s="13"/>
      <c r="B280" s="237"/>
      <c r="C280" s="238"/>
      <c r="D280" s="233" t="s">
        <v>130</v>
      </c>
      <c r="E280" s="239" t="s">
        <v>21</v>
      </c>
      <c r="F280" s="240" t="s">
        <v>342</v>
      </c>
      <c r="G280" s="238"/>
      <c r="H280" s="241">
        <v>2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7" t="s">
        <v>130</v>
      </c>
      <c r="AU280" s="247" t="s">
        <v>83</v>
      </c>
      <c r="AV280" s="13" t="s">
        <v>83</v>
      </c>
      <c r="AW280" s="13" t="s">
        <v>35</v>
      </c>
      <c r="AX280" s="13" t="s">
        <v>81</v>
      </c>
      <c r="AY280" s="247" t="s">
        <v>119</v>
      </c>
    </row>
    <row r="281" spans="1:65" s="2" customFormat="1" ht="16.5" customHeight="1">
      <c r="A281" s="40"/>
      <c r="B281" s="41"/>
      <c r="C281" s="280" t="s">
        <v>418</v>
      </c>
      <c r="D281" s="280" t="s">
        <v>245</v>
      </c>
      <c r="E281" s="281" t="s">
        <v>419</v>
      </c>
      <c r="F281" s="282" t="s">
        <v>420</v>
      </c>
      <c r="G281" s="283" t="s">
        <v>339</v>
      </c>
      <c r="H281" s="284">
        <v>2</v>
      </c>
      <c r="I281" s="285"/>
      <c r="J281" s="286">
        <f>ROUND(I281*H281,2)</f>
        <v>0</v>
      </c>
      <c r="K281" s="282" t="s">
        <v>21</v>
      </c>
      <c r="L281" s="287"/>
      <c r="M281" s="288" t="s">
        <v>21</v>
      </c>
      <c r="N281" s="289" t="s">
        <v>44</v>
      </c>
      <c r="O281" s="86"/>
      <c r="P281" s="229">
        <f>O281*H281</f>
        <v>0</v>
      </c>
      <c r="Q281" s="229">
        <v>0.01847</v>
      </c>
      <c r="R281" s="229">
        <f>Q281*H281</f>
        <v>0.03694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171</v>
      </c>
      <c r="AT281" s="231" t="s">
        <v>245</v>
      </c>
      <c r="AU281" s="231" t="s">
        <v>83</v>
      </c>
      <c r="AY281" s="19" t="s">
        <v>119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9" t="s">
        <v>81</v>
      </c>
      <c r="BK281" s="232">
        <f>ROUND(I281*H281,2)</f>
        <v>0</v>
      </c>
      <c r="BL281" s="19" t="s">
        <v>126</v>
      </c>
      <c r="BM281" s="231" t="s">
        <v>421</v>
      </c>
    </row>
    <row r="282" spans="1:47" s="2" customFormat="1" ht="12">
      <c r="A282" s="40"/>
      <c r="B282" s="41"/>
      <c r="C282" s="42"/>
      <c r="D282" s="233" t="s">
        <v>128</v>
      </c>
      <c r="E282" s="42"/>
      <c r="F282" s="234" t="s">
        <v>422</v>
      </c>
      <c r="G282" s="42"/>
      <c r="H282" s="42"/>
      <c r="I282" s="138"/>
      <c r="J282" s="42"/>
      <c r="K282" s="42"/>
      <c r="L282" s="46"/>
      <c r="M282" s="235"/>
      <c r="N282" s="236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128</v>
      </c>
      <c r="AU282" s="19" t="s">
        <v>83</v>
      </c>
    </row>
    <row r="283" spans="1:65" s="2" customFormat="1" ht="24" customHeight="1">
      <c r="A283" s="40"/>
      <c r="B283" s="41"/>
      <c r="C283" s="280" t="s">
        <v>423</v>
      </c>
      <c r="D283" s="280" t="s">
        <v>245</v>
      </c>
      <c r="E283" s="281" t="s">
        <v>424</v>
      </c>
      <c r="F283" s="282" t="s">
        <v>425</v>
      </c>
      <c r="G283" s="283" t="s">
        <v>339</v>
      </c>
      <c r="H283" s="284">
        <v>2</v>
      </c>
      <c r="I283" s="285"/>
      <c r="J283" s="286">
        <f>ROUND(I283*H283,2)</f>
        <v>0</v>
      </c>
      <c r="K283" s="282" t="s">
        <v>21</v>
      </c>
      <c r="L283" s="287"/>
      <c r="M283" s="288" t="s">
        <v>21</v>
      </c>
      <c r="N283" s="289" t="s">
        <v>44</v>
      </c>
      <c r="O283" s="86"/>
      <c r="P283" s="229">
        <f>O283*H283</f>
        <v>0</v>
      </c>
      <c r="Q283" s="229">
        <v>0.0042</v>
      </c>
      <c r="R283" s="229">
        <f>Q283*H283</f>
        <v>0.0084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171</v>
      </c>
      <c r="AT283" s="231" t="s">
        <v>245</v>
      </c>
      <c r="AU283" s="231" t="s">
        <v>83</v>
      </c>
      <c r="AY283" s="19" t="s">
        <v>119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9" t="s">
        <v>81</v>
      </c>
      <c r="BK283" s="232">
        <f>ROUND(I283*H283,2)</f>
        <v>0</v>
      </c>
      <c r="BL283" s="19" t="s">
        <v>126</v>
      </c>
      <c r="BM283" s="231" t="s">
        <v>426</v>
      </c>
    </row>
    <row r="284" spans="1:47" s="2" customFormat="1" ht="12">
      <c r="A284" s="40"/>
      <c r="B284" s="41"/>
      <c r="C284" s="42"/>
      <c r="D284" s="233" t="s">
        <v>128</v>
      </c>
      <c r="E284" s="42"/>
      <c r="F284" s="234" t="s">
        <v>427</v>
      </c>
      <c r="G284" s="42"/>
      <c r="H284" s="42"/>
      <c r="I284" s="138"/>
      <c r="J284" s="42"/>
      <c r="K284" s="42"/>
      <c r="L284" s="46"/>
      <c r="M284" s="235"/>
      <c r="N284" s="236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128</v>
      </c>
      <c r="AU284" s="19" t="s">
        <v>83</v>
      </c>
    </row>
    <row r="285" spans="1:51" s="13" customFormat="1" ht="12">
      <c r="A285" s="13"/>
      <c r="B285" s="237"/>
      <c r="C285" s="238"/>
      <c r="D285" s="233" t="s">
        <v>130</v>
      </c>
      <c r="E285" s="239" t="s">
        <v>21</v>
      </c>
      <c r="F285" s="240" t="s">
        <v>83</v>
      </c>
      <c r="G285" s="238"/>
      <c r="H285" s="241">
        <v>2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7" t="s">
        <v>130</v>
      </c>
      <c r="AU285" s="247" t="s">
        <v>83</v>
      </c>
      <c r="AV285" s="13" t="s">
        <v>83</v>
      </c>
      <c r="AW285" s="13" t="s">
        <v>35</v>
      </c>
      <c r="AX285" s="13" t="s">
        <v>81</v>
      </c>
      <c r="AY285" s="247" t="s">
        <v>119</v>
      </c>
    </row>
    <row r="286" spans="1:65" s="2" customFormat="1" ht="16.5" customHeight="1">
      <c r="A286" s="40"/>
      <c r="B286" s="41"/>
      <c r="C286" s="220" t="s">
        <v>428</v>
      </c>
      <c r="D286" s="220" t="s">
        <v>121</v>
      </c>
      <c r="E286" s="221" t="s">
        <v>429</v>
      </c>
      <c r="F286" s="222" t="s">
        <v>430</v>
      </c>
      <c r="G286" s="223" t="s">
        <v>332</v>
      </c>
      <c r="H286" s="224">
        <v>2</v>
      </c>
      <c r="I286" s="225"/>
      <c r="J286" s="226">
        <f>ROUND(I286*H286,2)</f>
        <v>0</v>
      </c>
      <c r="K286" s="222" t="s">
        <v>167</v>
      </c>
      <c r="L286" s="46"/>
      <c r="M286" s="227" t="s">
        <v>21</v>
      </c>
      <c r="N286" s="228" t="s">
        <v>44</v>
      </c>
      <c r="O286" s="86"/>
      <c r="P286" s="229">
        <f>O286*H286</f>
        <v>0</v>
      </c>
      <c r="Q286" s="229">
        <v>0.12303</v>
      </c>
      <c r="R286" s="229">
        <f>Q286*H286</f>
        <v>0.24606</v>
      </c>
      <c r="S286" s="229">
        <v>0</v>
      </c>
      <c r="T286" s="23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126</v>
      </c>
      <c r="AT286" s="231" t="s">
        <v>121</v>
      </c>
      <c r="AU286" s="231" t="s">
        <v>83</v>
      </c>
      <c r="AY286" s="19" t="s">
        <v>119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9" t="s">
        <v>81</v>
      </c>
      <c r="BK286" s="232">
        <f>ROUND(I286*H286,2)</f>
        <v>0</v>
      </c>
      <c r="BL286" s="19" t="s">
        <v>126</v>
      </c>
      <c r="BM286" s="231" t="s">
        <v>431</v>
      </c>
    </row>
    <row r="287" spans="1:47" s="2" customFormat="1" ht="12">
      <c r="A287" s="40"/>
      <c r="B287" s="41"/>
      <c r="C287" s="42"/>
      <c r="D287" s="233" t="s">
        <v>128</v>
      </c>
      <c r="E287" s="42"/>
      <c r="F287" s="234" t="s">
        <v>430</v>
      </c>
      <c r="G287" s="42"/>
      <c r="H287" s="42"/>
      <c r="I287" s="138"/>
      <c r="J287" s="42"/>
      <c r="K287" s="42"/>
      <c r="L287" s="46"/>
      <c r="M287" s="235"/>
      <c r="N287" s="236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128</v>
      </c>
      <c r="AU287" s="19" t="s">
        <v>83</v>
      </c>
    </row>
    <row r="288" spans="1:51" s="13" customFormat="1" ht="12">
      <c r="A288" s="13"/>
      <c r="B288" s="237"/>
      <c r="C288" s="238"/>
      <c r="D288" s="233" t="s">
        <v>130</v>
      </c>
      <c r="E288" s="239" t="s">
        <v>21</v>
      </c>
      <c r="F288" s="240" t="s">
        <v>83</v>
      </c>
      <c r="G288" s="238"/>
      <c r="H288" s="241">
        <v>2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7" t="s">
        <v>130</v>
      </c>
      <c r="AU288" s="247" t="s">
        <v>83</v>
      </c>
      <c r="AV288" s="13" t="s">
        <v>83</v>
      </c>
      <c r="AW288" s="13" t="s">
        <v>35</v>
      </c>
      <c r="AX288" s="13" t="s">
        <v>81</v>
      </c>
      <c r="AY288" s="247" t="s">
        <v>119</v>
      </c>
    </row>
    <row r="289" spans="1:65" s="2" customFormat="1" ht="24" customHeight="1">
      <c r="A289" s="40"/>
      <c r="B289" s="41"/>
      <c r="C289" s="280" t="s">
        <v>432</v>
      </c>
      <c r="D289" s="280" t="s">
        <v>245</v>
      </c>
      <c r="E289" s="281" t="s">
        <v>433</v>
      </c>
      <c r="F289" s="282" t="s">
        <v>434</v>
      </c>
      <c r="G289" s="283" t="s">
        <v>339</v>
      </c>
      <c r="H289" s="284">
        <v>2</v>
      </c>
      <c r="I289" s="285"/>
      <c r="J289" s="286">
        <f>ROUND(I289*H289,2)</f>
        <v>0</v>
      </c>
      <c r="K289" s="282" t="s">
        <v>21</v>
      </c>
      <c r="L289" s="287"/>
      <c r="M289" s="288" t="s">
        <v>21</v>
      </c>
      <c r="N289" s="289" t="s">
        <v>44</v>
      </c>
      <c r="O289" s="86"/>
      <c r="P289" s="229">
        <f>O289*H289</f>
        <v>0</v>
      </c>
      <c r="Q289" s="229">
        <v>0.012</v>
      </c>
      <c r="R289" s="229">
        <f>Q289*H289</f>
        <v>0.024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171</v>
      </c>
      <c r="AT289" s="231" t="s">
        <v>245</v>
      </c>
      <c r="AU289" s="231" t="s">
        <v>83</v>
      </c>
      <c r="AY289" s="19" t="s">
        <v>119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9" t="s">
        <v>81</v>
      </c>
      <c r="BK289" s="232">
        <f>ROUND(I289*H289,2)</f>
        <v>0</v>
      </c>
      <c r="BL289" s="19" t="s">
        <v>126</v>
      </c>
      <c r="BM289" s="231" t="s">
        <v>435</v>
      </c>
    </row>
    <row r="290" spans="1:47" s="2" customFormat="1" ht="12">
      <c r="A290" s="40"/>
      <c r="B290" s="41"/>
      <c r="C290" s="42"/>
      <c r="D290" s="233" t="s">
        <v>128</v>
      </c>
      <c r="E290" s="42"/>
      <c r="F290" s="234" t="s">
        <v>436</v>
      </c>
      <c r="G290" s="42"/>
      <c r="H290" s="42"/>
      <c r="I290" s="138"/>
      <c r="J290" s="42"/>
      <c r="K290" s="42"/>
      <c r="L290" s="46"/>
      <c r="M290" s="235"/>
      <c r="N290" s="236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128</v>
      </c>
      <c r="AU290" s="19" t="s">
        <v>83</v>
      </c>
    </row>
    <row r="291" spans="1:51" s="13" customFormat="1" ht="12">
      <c r="A291" s="13"/>
      <c r="B291" s="237"/>
      <c r="C291" s="238"/>
      <c r="D291" s="233" t="s">
        <v>130</v>
      </c>
      <c r="E291" s="239" t="s">
        <v>21</v>
      </c>
      <c r="F291" s="240" t="s">
        <v>83</v>
      </c>
      <c r="G291" s="238"/>
      <c r="H291" s="241">
        <v>2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7" t="s">
        <v>130</v>
      </c>
      <c r="AU291" s="247" t="s">
        <v>83</v>
      </c>
      <c r="AV291" s="13" t="s">
        <v>83</v>
      </c>
      <c r="AW291" s="13" t="s">
        <v>35</v>
      </c>
      <c r="AX291" s="13" t="s">
        <v>81</v>
      </c>
      <c r="AY291" s="247" t="s">
        <v>119</v>
      </c>
    </row>
    <row r="292" spans="1:65" s="2" customFormat="1" ht="16.5" customHeight="1">
      <c r="A292" s="40"/>
      <c r="B292" s="41"/>
      <c r="C292" s="280" t="s">
        <v>437</v>
      </c>
      <c r="D292" s="280" t="s">
        <v>245</v>
      </c>
      <c r="E292" s="281" t="s">
        <v>438</v>
      </c>
      <c r="F292" s="282" t="s">
        <v>439</v>
      </c>
      <c r="G292" s="283" t="s">
        <v>339</v>
      </c>
      <c r="H292" s="284">
        <v>2</v>
      </c>
      <c r="I292" s="285"/>
      <c r="J292" s="286">
        <f>ROUND(I292*H292,2)</f>
        <v>0</v>
      </c>
      <c r="K292" s="282" t="s">
        <v>21</v>
      </c>
      <c r="L292" s="287"/>
      <c r="M292" s="288" t="s">
        <v>21</v>
      </c>
      <c r="N292" s="289" t="s">
        <v>44</v>
      </c>
      <c r="O292" s="86"/>
      <c r="P292" s="229">
        <f>O292*H292</f>
        <v>0</v>
      </c>
      <c r="Q292" s="229">
        <v>0.00065</v>
      </c>
      <c r="R292" s="229">
        <f>Q292*H292</f>
        <v>0.0013</v>
      </c>
      <c r="S292" s="229">
        <v>0</v>
      </c>
      <c r="T292" s="230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1" t="s">
        <v>171</v>
      </c>
      <c r="AT292" s="231" t="s">
        <v>245</v>
      </c>
      <c r="AU292" s="231" t="s">
        <v>83</v>
      </c>
      <c r="AY292" s="19" t="s">
        <v>119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9" t="s">
        <v>81</v>
      </c>
      <c r="BK292" s="232">
        <f>ROUND(I292*H292,2)</f>
        <v>0</v>
      </c>
      <c r="BL292" s="19" t="s">
        <v>126</v>
      </c>
      <c r="BM292" s="231" t="s">
        <v>440</v>
      </c>
    </row>
    <row r="293" spans="1:47" s="2" customFormat="1" ht="12">
      <c r="A293" s="40"/>
      <c r="B293" s="41"/>
      <c r="C293" s="42"/>
      <c r="D293" s="233" t="s">
        <v>128</v>
      </c>
      <c r="E293" s="42"/>
      <c r="F293" s="234" t="s">
        <v>441</v>
      </c>
      <c r="G293" s="42"/>
      <c r="H293" s="42"/>
      <c r="I293" s="138"/>
      <c r="J293" s="42"/>
      <c r="K293" s="42"/>
      <c r="L293" s="46"/>
      <c r="M293" s="235"/>
      <c r="N293" s="236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128</v>
      </c>
      <c r="AU293" s="19" t="s">
        <v>83</v>
      </c>
    </row>
    <row r="294" spans="1:51" s="13" customFormat="1" ht="12">
      <c r="A294" s="13"/>
      <c r="B294" s="237"/>
      <c r="C294" s="238"/>
      <c r="D294" s="233" t="s">
        <v>130</v>
      </c>
      <c r="E294" s="239" t="s">
        <v>21</v>
      </c>
      <c r="F294" s="240" t="s">
        <v>83</v>
      </c>
      <c r="G294" s="238"/>
      <c r="H294" s="241">
        <v>2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130</v>
      </c>
      <c r="AU294" s="247" t="s">
        <v>83</v>
      </c>
      <c r="AV294" s="13" t="s">
        <v>83</v>
      </c>
      <c r="AW294" s="13" t="s">
        <v>35</v>
      </c>
      <c r="AX294" s="13" t="s">
        <v>81</v>
      </c>
      <c r="AY294" s="247" t="s">
        <v>119</v>
      </c>
    </row>
    <row r="295" spans="1:65" s="2" customFormat="1" ht="16.5" customHeight="1">
      <c r="A295" s="40"/>
      <c r="B295" s="41"/>
      <c r="C295" s="220" t="s">
        <v>442</v>
      </c>
      <c r="D295" s="220" t="s">
        <v>121</v>
      </c>
      <c r="E295" s="221" t="s">
        <v>443</v>
      </c>
      <c r="F295" s="222" t="s">
        <v>444</v>
      </c>
      <c r="G295" s="223" t="s">
        <v>332</v>
      </c>
      <c r="H295" s="224">
        <v>2</v>
      </c>
      <c r="I295" s="225"/>
      <c r="J295" s="226">
        <f>ROUND(I295*H295,2)</f>
        <v>0</v>
      </c>
      <c r="K295" s="222" t="s">
        <v>167</v>
      </c>
      <c r="L295" s="46"/>
      <c r="M295" s="227" t="s">
        <v>21</v>
      </c>
      <c r="N295" s="228" t="s">
        <v>44</v>
      </c>
      <c r="O295" s="86"/>
      <c r="P295" s="229">
        <f>O295*H295</f>
        <v>0</v>
      </c>
      <c r="Q295" s="229">
        <v>0.00034</v>
      </c>
      <c r="R295" s="229">
        <f>Q295*H295</f>
        <v>0.00068</v>
      </c>
      <c r="S295" s="229">
        <v>0</v>
      </c>
      <c r="T295" s="230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1" t="s">
        <v>126</v>
      </c>
      <c r="AT295" s="231" t="s">
        <v>121</v>
      </c>
      <c r="AU295" s="231" t="s">
        <v>83</v>
      </c>
      <c r="AY295" s="19" t="s">
        <v>119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9" t="s">
        <v>81</v>
      </c>
      <c r="BK295" s="232">
        <f>ROUND(I295*H295,2)</f>
        <v>0</v>
      </c>
      <c r="BL295" s="19" t="s">
        <v>126</v>
      </c>
      <c r="BM295" s="231" t="s">
        <v>445</v>
      </c>
    </row>
    <row r="296" spans="1:47" s="2" customFormat="1" ht="12">
      <c r="A296" s="40"/>
      <c r="B296" s="41"/>
      <c r="C296" s="42"/>
      <c r="D296" s="233" t="s">
        <v>128</v>
      </c>
      <c r="E296" s="42"/>
      <c r="F296" s="234" t="s">
        <v>446</v>
      </c>
      <c r="G296" s="42"/>
      <c r="H296" s="42"/>
      <c r="I296" s="138"/>
      <c r="J296" s="42"/>
      <c r="K296" s="42"/>
      <c r="L296" s="46"/>
      <c r="M296" s="235"/>
      <c r="N296" s="236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128</v>
      </c>
      <c r="AU296" s="19" t="s">
        <v>83</v>
      </c>
    </row>
    <row r="297" spans="1:51" s="13" customFormat="1" ht="12">
      <c r="A297" s="13"/>
      <c r="B297" s="237"/>
      <c r="C297" s="238"/>
      <c r="D297" s="233" t="s">
        <v>130</v>
      </c>
      <c r="E297" s="239" t="s">
        <v>21</v>
      </c>
      <c r="F297" s="240" t="s">
        <v>447</v>
      </c>
      <c r="G297" s="238"/>
      <c r="H297" s="241">
        <v>2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7" t="s">
        <v>130</v>
      </c>
      <c r="AU297" s="247" t="s">
        <v>83</v>
      </c>
      <c r="AV297" s="13" t="s">
        <v>83</v>
      </c>
      <c r="AW297" s="13" t="s">
        <v>35</v>
      </c>
      <c r="AX297" s="13" t="s">
        <v>81</v>
      </c>
      <c r="AY297" s="247" t="s">
        <v>119</v>
      </c>
    </row>
    <row r="298" spans="1:65" s="2" customFormat="1" ht="16.5" customHeight="1">
      <c r="A298" s="40"/>
      <c r="B298" s="41"/>
      <c r="C298" s="280" t="s">
        <v>448</v>
      </c>
      <c r="D298" s="280" t="s">
        <v>245</v>
      </c>
      <c r="E298" s="281" t="s">
        <v>449</v>
      </c>
      <c r="F298" s="282" t="s">
        <v>450</v>
      </c>
      <c r="G298" s="283" t="s">
        <v>332</v>
      </c>
      <c r="H298" s="284">
        <v>1</v>
      </c>
      <c r="I298" s="285"/>
      <c r="J298" s="286">
        <f>ROUND(I298*H298,2)</f>
        <v>0</v>
      </c>
      <c r="K298" s="282" t="s">
        <v>21</v>
      </c>
      <c r="L298" s="287"/>
      <c r="M298" s="288" t="s">
        <v>21</v>
      </c>
      <c r="N298" s="289" t="s">
        <v>44</v>
      </c>
      <c r="O298" s="86"/>
      <c r="P298" s="229">
        <f>O298*H298</f>
        <v>0</v>
      </c>
      <c r="Q298" s="229">
        <v>0.0364</v>
      </c>
      <c r="R298" s="229">
        <f>Q298*H298</f>
        <v>0.0364</v>
      </c>
      <c r="S298" s="229">
        <v>0</v>
      </c>
      <c r="T298" s="230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1" t="s">
        <v>171</v>
      </c>
      <c r="AT298" s="231" t="s">
        <v>245</v>
      </c>
      <c r="AU298" s="231" t="s">
        <v>83</v>
      </c>
      <c r="AY298" s="19" t="s">
        <v>119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9" t="s">
        <v>81</v>
      </c>
      <c r="BK298" s="232">
        <f>ROUND(I298*H298,2)</f>
        <v>0</v>
      </c>
      <c r="BL298" s="19" t="s">
        <v>126</v>
      </c>
      <c r="BM298" s="231" t="s">
        <v>451</v>
      </c>
    </row>
    <row r="299" spans="1:47" s="2" customFormat="1" ht="12">
      <c r="A299" s="40"/>
      <c r="B299" s="41"/>
      <c r="C299" s="42"/>
      <c r="D299" s="233" t="s">
        <v>128</v>
      </c>
      <c r="E299" s="42"/>
      <c r="F299" s="234" t="s">
        <v>450</v>
      </c>
      <c r="G299" s="42"/>
      <c r="H299" s="42"/>
      <c r="I299" s="138"/>
      <c r="J299" s="42"/>
      <c r="K299" s="42"/>
      <c r="L299" s="46"/>
      <c r="M299" s="235"/>
      <c r="N299" s="236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128</v>
      </c>
      <c r="AU299" s="19" t="s">
        <v>83</v>
      </c>
    </row>
    <row r="300" spans="1:65" s="2" customFormat="1" ht="16.5" customHeight="1">
      <c r="A300" s="40"/>
      <c r="B300" s="41"/>
      <c r="C300" s="220" t="s">
        <v>452</v>
      </c>
      <c r="D300" s="220" t="s">
        <v>121</v>
      </c>
      <c r="E300" s="221" t="s">
        <v>453</v>
      </c>
      <c r="F300" s="222" t="s">
        <v>454</v>
      </c>
      <c r="G300" s="223" t="s">
        <v>332</v>
      </c>
      <c r="H300" s="224">
        <v>1</v>
      </c>
      <c r="I300" s="225"/>
      <c r="J300" s="226">
        <f>ROUND(I300*H300,2)</f>
        <v>0</v>
      </c>
      <c r="K300" s="222" t="s">
        <v>167</v>
      </c>
      <c r="L300" s="46"/>
      <c r="M300" s="227" t="s">
        <v>21</v>
      </c>
      <c r="N300" s="228" t="s">
        <v>44</v>
      </c>
      <c r="O300" s="86"/>
      <c r="P300" s="229">
        <f>O300*H300</f>
        <v>0</v>
      </c>
      <c r="Q300" s="229">
        <v>0.32906</v>
      </c>
      <c r="R300" s="229">
        <f>Q300*H300</f>
        <v>0.32906</v>
      </c>
      <c r="S300" s="229">
        <v>0</v>
      </c>
      <c r="T300" s="23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1" t="s">
        <v>126</v>
      </c>
      <c r="AT300" s="231" t="s">
        <v>121</v>
      </c>
      <c r="AU300" s="231" t="s">
        <v>83</v>
      </c>
      <c r="AY300" s="19" t="s">
        <v>119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9" t="s">
        <v>81</v>
      </c>
      <c r="BK300" s="232">
        <f>ROUND(I300*H300,2)</f>
        <v>0</v>
      </c>
      <c r="BL300" s="19" t="s">
        <v>126</v>
      </c>
      <c r="BM300" s="231" t="s">
        <v>455</v>
      </c>
    </row>
    <row r="301" spans="1:47" s="2" customFormat="1" ht="12">
      <c r="A301" s="40"/>
      <c r="B301" s="41"/>
      <c r="C301" s="42"/>
      <c r="D301" s="233" t="s">
        <v>128</v>
      </c>
      <c r="E301" s="42"/>
      <c r="F301" s="234" t="s">
        <v>454</v>
      </c>
      <c r="G301" s="42"/>
      <c r="H301" s="42"/>
      <c r="I301" s="138"/>
      <c r="J301" s="42"/>
      <c r="K301" s="42"/>
      <c r="L301" s="46"/>
      <c r="M301" s="235"/>
      <c r="N301" s="236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128</v>
      </c>
      <c r="AU301" s="19" t="s">
        <v>83</v>
      </c>
    </row>
    <row r="302" spans="1:51" s="13" customFormat="1" ht="12">
      <c r="A302" s="13"/>
      <c r="B302" s="237"/>
      <c r="C302" s="238"/>
      <c r="D302" s="233" t="s">
        <v>130</v>
      </c>
      <c r="E302" s="239" t="s">
        <v>21</v>
      </c>
      <c r="F302" s="240" t="s">
        <v>81</v>
      </c>
      <c r="G302" s="238"/>
      <c r="H302" s="241">
        <v>1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7" t="s">
        <v>130</v>
      </c>
      <c r="AU302" s="247" t="s">
        <v>83</v>
      </c>
      <c r="AV302" s="13" t="s">
        <v>83</v>
      </c>
      <c r="AW302" s="13" t="s">
        <v>35</v>
      </c>
      <c r="AX302" s="13" t="s">
        <v>81</v>
      </c>
      <c r="AY302" s="247" t="s">
        <v>119</v>
      </c>
    </row>
    <row r="303" spans="1:65" s="2" customFormat="1" ht="24" customHeight="1">
      <c r="A303" s="40"/>
      <c r="B303" s="41"/>
      <c r="C303" s="280" t="s">
        <v>456</v>
      </c>
      <c r="D303" s="280" t="s">
        <v>245</v>
      </c>
      <c r="E303" s="281" t="s">
        <v>457</v>
      </c>
      <c r="F303" s="282" t="s">
        <v>458</v>
      </c>
      <c r="G303" s="283" t="s">
        <v>339</v>
      </c>
      <c r="H303" s="284">
        <v>1</v>
      </c>
      <c r="I303" s="285"/>
      <c r="J303" s="286">
        <f>ROUND(I303*H303,2)</f>
        <v>0</v>
      </c>
      <c r="K303" s="282" t="s">
        <v>21</v>
      </c>
      <c r="L303" s="287"/>
      <c r="M303" s="288" t="s">
        <v>21</v>
      </c>
      <c r="N303" s="289" t="s">
        <v>44</v>
      </c>
      <c r="O303" s="86"/>
      <c r="P303" s="229">
        <f>O303*H303</f>
        <v>0</v>
      </c>
      <c r="Q303" s="229">
        <v>0.024</v>
      </c>
      <c r="R303" s="229">
        <f>Q303*H303</f>
        <v>0.024</v>
      </c>
      <c r="S303" s="229">
        <v>0</v>
      </c>
      <c r="T303" s="230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1" t="s">
        <v>171</v>
      </c>
      <c r="AT303" s="231" t="s">
        <v>245</v>
      </c>
      <c r="AU303" s="231" t="s">
        <v>83</v>
      </c>
      <c r="AY303" s="19" t="s">
        <v>119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9" t="s">
        <v>81</v>
      </c>
      <c r="BK303" s="232">
        <f>ROUND(I303*H303,2)</f>
        <v>0</v>
      </c>
      <c r="BL303" s="19" t="s">
        <v>126</v>
      </c>
      <c r="BM303" s="231" t="s">
        <v>459</v>
      </c>
    </row>
    <row r="304" spans="1:47" s="2" customFormat="1" ht="12">
      <c r="A304" s="40"/>
      <c r="B304" s="41"/>
      <c r="C304" s="42"/>
      <c r="D304" s="233" t="s">
        <v>128</v>
      </c>
      <c r="E304" s="42"/>
      <c r="F304" s="234" t="s">
        <v>460</v>
      </c>
      <c r="G304" s="42"/>
      <c r="H304" s="42"/>
      <c r="I304" s="138"/>
      <c r="J304" s="42"/>
      <c r="K304" s="42"/>
      <c r="L304" s="46"/>
      <c r="M304" s="235"/>
      <c r="N304" s="236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128</v>
      </c>
      <c r="AU304" s="19" t="s">
        <v>83</v>
      </c>
    </row>
    <row r="305" spans="1:51" s="13" customFormat="1" ht="12">
      <c r="A305" s="13"/>
      <c r="B305" s="237"/>
      <c r="C305" s="238"/>
      <c r="D305" s="233" t="s">
        <v>130</v>
      </c>
      <c r="E305" s="239" t="s">
        <v>21</v>
      </c>
      <c r="F305" s="240" t="s">
        <v>81</v>
      </c>
      <c r="G305" s="238"/>
      <c r="H305" s="241">
        <v>1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7" t="s">
        <v>130</v>
      </c>
      <c r="AU305" s="247" t="s">
        <v>83</v>
      </c>
      <c r="AV305" s="13" t="s">
        <v>83</v>
      </c>
      <c r="AW305" s="13" t="s">
        <v>35</v>
      </c>
      <c r="AX305" s="13" t="s">
        <v>81</v>
      </c>
      <c r="AY305" s="247" t="s">
        <v>119</v>
      </c>
    </row>
    <row r="306" spans="1:65" s="2" customFormat="1" ht="16.5" customHeight="1">
      <c r="A306" s="40"/>
      <c r="B306" s="41"/>
      <c r="C306" s="280" t="s">
        <v>461</v>
      </c>
      <c r="D306" s="280" t="s">
        <v>245</v>
      </c>
      <c r="E306" s="281" t="s">
        <v>462</v>
      </c>
      <c r="F306" s="282" t="s">
        <v>463</v>
      </c>
      <c r="G306" s="283" t="s">
        <v>339</v>
      </c>
      <c r="H306" s="284">
        <v>1</v>
      </c>
      <c r="I306" s="285"/>
      <c r="J306" s="286">
        <f>ROUND(I306*H306,2)</f>
        <v>0</v>
      </c>
      <c r="K306" s="282" t="s">
        <v>21</v>
      </c>
      <c r="L306" s="287"/>
      <c r="M306" s="288" t="s">
        <v>21</v>
      </c>
      <c r="N306" s="289" t="s">
        <v>44</v>
      </c>
      <c r="O306" s="86"/>
      <c r="P306" s="229">
        <f>O306*H306</f>
        <v>0</v>
      </c>
      <c r="Q306" s="229">
        <v>0.001</v>
      </c>
      <c r="R306" s="229">
        <f>Q306*H306</f>
        <v>0.001</v>
      </c>
      <c r="S306" s="229">
        <v>0</v>
      </c>
      <c r="T306" s="230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31" t="s">
        <v>171</v>
      </c>
      <c r="AT306" s="231" t="s">
        <v>245</v>
      </c>
      <c r="AU306" s="231" t="s">
        <v>83</v>
      </c>
      <c r="AY306" s="19" t="s">
        <v>119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9" t="s">
        <v>81</v>
      </c>
      <c r="BK306" s="232">
        <f>ROUND(I306*H306,2)</f>
        <v>0</v>
      </c>
      <c r="BL306" s="19" t="s">
        <v>126</v>
      </c>
      <c r="BM306" s="231" t="s">
        <v>464</v>
      </c>
    </row>
    <row r="307" spans="1:47" s="2" customFormat="1" ht="12">
      <c r="A307" s="40"/>
      <c r="B307" s="41"/>
      <c r="C307" s="42"/>
      <c r="D307" s="233" t="s">
        <v>128</v>
      </c>
      <c r="E307" s="42"/>
      <c r="F307" s="234" t="s">
        <v>465</v>
      </c>
      <c r="G307" s="42"/>
      <c r="H307" s="42"/>
      <c r="I307" s="138"/>
      <c r="J307" s="42"/>
      <c r="K307" s="42"/>
      <c r="L307" s="46"/>
      <c r="M307" s="235"/>
      <c r="N307" s="236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128</v>
      </c>
      <c r="AU307" s="19" t="s">
        <v>83</v>
      </c>
    </row>
    <row r="308" spans="1:51" s="13" customFormat="1" ht="12">
      <c r="A308" s="13"/>
      <c r="B308" s="237"/>
      <c r="C308" s="238"/>
      <c r="D308" s="233" t="s">
        <v>130</v>
      </c>
      <c r="E308" s="239" t="s">
        <v>21</v>
      </c>
      <c r="F308" s="240" t="s">
        <v>81</v>
      </c>
      <c r="G308" s="238"/>
      <c r="H308" s="241">
        <v>1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7" t="s">
        <v>130</v>
      </c>
      <c r="AU308" s="247" t="s">
        <v>83</v>
      </c>
      <c r="AV308" s="13" t="s">
        <v>83</v>
      </c>
      <c r="AW308" s="13" t="s">
        <v>35</v>
      </c>
      <c r="AX308" s="13" t="s">
        <v>81</v>
      </c>
      <c r="AY308" s="247" t="s">
        <v>119</v>
      </c>
    </row>
    <row r="309" spans="1:65" s="2" customFormat="1" ht="16.5" customHeight="1">
      <c r="A309" s="40"/>
      <c r="B309" s="41"/>
      <c r="C309" s="220" t="s">
        <v>466</v>
      </c>
      <c r="D309" s="220" t="s">
        <v>121</v>
      </c>
      <c r="E309" s="221" t="s">
        <v>467</v>
      </c>
      <c r="F309" s="222" t="s">
        <v>468</v>
      </c>
      <c r="G309" s="223" t="s">
        <v>150</v>
      </c>
      <c r="H309" s="224">
        <v>93.69</v>
      </c>
      <c r="I309" s="225"/>
      <c r="J309" s="226">
        <f>ROUND(I309*H309,2)</f>
        <v>0</v>
      </c>
      <c r="K309" s="222" t="s">
        <v>167</v>
      </c>
      <c r="L309" s="46"/>
      <c r="M309" s="227" t="s">
        <v>21</v>
      </c>
      <c r="N309" s="228" t="s">
        <v>44</v>
      </c>
      <c r="O309" s="86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1" t="s">
        <v>126</v>
      </c>
      <c r="AT309" s="231" t="s">
        <v>121</v>
      </c>
      <c r="AU309" s="231" t="s">
        <v>83</v>
      </c>
      <c r="AY309" s="19" t="s">
        <v>119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9" t="s">
        <v>81</v>
      </c>
      <c r="BK309" s="232">
        <f>ROUND(I309*H309,2)</f>
        <v>0</v>
      </c>
      <c r="BL309" s="19" t="s">
        <v>126</v>
      </c>
      <c r="BM309" s="231" t="s">
        <v>469</v>
      </c>
    </row>
    <row r="310" spans="1:47" s="2" customFormat="1" ht="12">
      <c r="A310" s="40"/>
      <c r="B310" s="41"/>
      <c r="C310" s="42"/>
      <c r="D310" s="233" t="s">
        <v>128</v>
      </c>
      <c r="E310" s="42"/>
      <c r="F310" s="234" t="s">
        <v>470</v>
      </c>
      <c r="G310" s="42"/>
      <c r="H310" s="42"/>
      <c r="I310" s="138"/>
      <c r="J310" s="42"/>
      <c r="K310" s="42"/>
      <c r="L310" s="46"/>
      <c r="M310" s="235"/>
      <c r="N310" s="236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128</v>
      </c>
      <c r="AU310" s="19" t="s">
        <v>83</v>
      </c>
    </row>
    <row r="311" spans="1:51" s="13" customFormat="1" ht="12">
      <c r="A311" s="13"/>
      <c r="B311" s="237"/>
      <c r="C311" s="238"/>
      <c r="D311" s="233" t="s">
        <v>130</v>
      </c>
      <c r="E311" s="239" t="s">
        <v>21</v>
      </c>
      <c r="F311" s="240" t="s">
        <v>471</v>
      </c>
      <c r="G311" s="238"/>
      <c r="H311" s="241">
        <v>93.69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130</v>
      </c>
      <c r="AU311" s="247" t="s">
        <v>83</v>
      </c>
      <c r="AV311" s="13" t="s">
        <v>83</v>
      </c>
      <c r="AW311" s="13" t="s">
        <v>35</v>
      </c>
      <c r="AX311" s="13" t="s">
        <v>81</v>
      </c>
      <c r="AY311" s="247" t="s">
        <v>119</v>
      </c>
    </row>
    <row r="312" spans="1:65" s="2" customFormat="1" ht="24" customHeight="1">
      <c r="A312" s="40"/>
      <c r="B312" s="41"/>
      <c r="C312" s="220" t="s">
        <v>472</v>
      </c>
      <c r="D312" s="220" t="s">
        <v>121</v>
      </c>
      <c r="E312" s="221" t="s">
        <v>473</v>
      </c>
      <c r="F312" s="222" t="s">
        <v>474</v>
      </c>
      <c r="G312" s="223" t="s">
        <v>150</v>
      </c>
      <c r="H312" s="224">
        <v>93.69</v>
      </c>
      <c r="I312" s="225"/>
      <c r="J312" s="226">
        <f>ROUND(I312*H312,2)</f>
        <v>0</v>
      </c>
      <c r="K312" s="222" t="s">
        <v>167</v>
      </c>
      <c r="L312" s="46"/>
      <c r="M312" s="227" t="s">
        <v>21</v>
      </c>
      <c r="N312" s="228" t="s">
        <v>44</v>
      </c>
      <c r="O312" s="86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1" t="s">
        <v>126</v>
      </c>
      <c r="AT312" s="231" t="s">
        <v>121</v>
      </c>
      <c r="AU312" s="231" t="s">
        <v>83</v>
      </c>
      <c r="AY312" s="19" t="s">
        <v>119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9" t="s">
        <v>81</v>
      </c>
      <c r="BK312" s="232">
        <f>ROUND(I312*H312,2)</f>
        <v>0</v>
      </c>
      <c r="BL312" s="19" t="s">
        <v>126</v>
      </c>
      <c r="BM312" s="231" t="s">
        <v>475</v>
      </c>
    </row>
    <row r="313" spans="1:47" s="2" customFormat="1" ht="12">
      <c r="A313" s="40"/>
      <c r="B313" s="41"/>
      <c r="C313" s="42"/>
      <c r="D313" s="233" t="s">
        <v>128</v>
      </c>
      <c r="E313" s="42"/>
      <c r="F313" s="234" t="s">
        <v>474</v>
      </c>
      <c r="G313" s="42"/>
      <c r="H313" s="42"/>
      <c r="I313" s="138"/>
      <c r="J313" s="42"/>
      <c r="K313" s="42"/>
      <c r="L313" s="46"/>
      <c r="M313" s="235"/>
      <c r="N313" s="236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128</v>
      </c>
      <c r="AU313" s="19" t="s">
        <v>83</v>
      </c>
    </row>
    <row r="314" spans="1:51" s="13" customFormat="1" ht="12">
      <c r="A314" s="13"/>
      <c r="B314" s="237"/>
      <c r="C314" s="238"/>
      <c r="D314" s="233" t="s">
        <v>130</v>
      </c>
      <c r="E314" s="239" t="s">
        <v>21</v>
      </c>
      <c r="F314" s="240" t="s">
        <v>471</v>
      </c>
      <c r="G314" s="238"/>
      <c r="H314" s="241">
        <v>93.69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7" t="s">
        <v>130</v>
      </c>
      <c r="AU314" s="247" t="s">
        <v>83</v>
      </c>
      <c r="AV314" s="13" t="s">
        <v>83</v>
      </c>
      <c r="AW314" s="13" t="s">
        <v>35</v>
      </c>
      <c r="AX314" s="13" t="s">
        <v>81</v>
      </c>
      <c r="AY314" s="247" t="s">
        <v>119</v>
      </c>
    </row>
    <row r="315" spans="1:65" s="2" customFormat="1" ht="16.5" customHeight="1">
      <c r="A315" s="40"/>
      <c r="B315" s="41"/>
      <c r="C315" s="220" t="s">
        <v>476</v>
      </c>
      <c r="D315" s="220" t="s">
        <v>121</v>
      </c>
      <c r="E315" s="221" t="s">
        <v>477</v>
      </c>
      <c r="F315" s="222" t="s">
        <v>478</v>
      </c>
      <c r="G315" s="223" t="s">
        <v>332</v>
      </c>
      <c r="H315" s="224">
        <v>5</v>
      </c>
      <c r="I315" s="225"/>
      <c r="J315" s="226">
        <f>ROUND(I315*H315,2)</f>
        <v>0</v>
      </c>
      <c r="K315" s="222" t="s">
        <v>167</v>
      </c>
      <c r="L315" s="46"/>
      <c r="M315" s="227" t="s">
        <v>21</v>
      </c>
      <c r="N315" s="228" t="s">
        <v>44</v>
      </c>
      <c r="O315" s="86"/>
      <c r="P315" s="229">
        <f>O315*H315</f>
        <v>0</v>
      </c>
      <c r="Q315" s="229">
        <v>0.00031</v>
      </c>
      <c r="R315" s="229">
        <f>Q315*H315</f>
        <v>0.00155</v>
      </c>
      <c r="S315" s="229">
        <v>0</v>
      </c>
      <c r="T315" s="230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1" t="s">
        <v>126</v>
      </c>
      <c r="AT315" s="231" t="s">
        <v>121</v>
      </c>
      <c r="AU315" s="231" t="s">
        <v>83</v>
      </c>
      <c r="AY315" s="19" t="s">
        <v>119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9" t="s">
        <v>81</v>
      </c>
      <c r="BK315" s="232">
        <f>ROUND(I315*H315,2)</f>
        <v>0</v>
      </c>
      <c r="BL315" s="19" t="s">
        <v>126</v>
      </c>
      <c r="BM315" s="231" t="s">
        <v>479</v>
      </c>
    </row>
    <row r="316" spans="1:47" s="2" customFormat="1" ht="12">
      <c r="A316" s="40"/>
      <c r="B316" s="41"/>
      <c r="C316" s="42"/>
      <c r="D316" s="233" t="s">
        <v>128</v>
      </c>
      <c r="E316" s="42"/>
      <c r="F316" s="234" t="s">
        <v>480</v>
      </c>
      <c r="G316" s="42"/>
      <c r="H316" s="42"/>
      <c r="I316" s="138"/>
      <c r="J316" s="42"/>
      <c r="K316" s="42"/>
      <c r="L316" s="46"/>
      <c r="M316" s="235"/>
      <c r="N316" s="236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128</v>
      </c>
      <c r="AU316" s="19" t="s">
        <v>83</v>
      </c>
    </row>
    <row r="317" spans="1:51" s="13" customFormat="1" ht="12">
      <c r="A317" s="13"/>
      <c r="B317" s="237"/>
      <c r="C317" s="238"/>
      <c r="D317" s="233" t="s">
        <v>130</v>
      </c>
      <c r="E317" s="239" t="s">
        <v>21</v>
      </c>
      <c r="F317" s="240" t="s">
        <v>147</v>
      </c>
      <c r="G317" s="238"/>
      <c r="H317" s="241">
        <v>5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7" t="s">
        <v>130</v>
      </c>
      <c r="AU317" s="247" t="s">
        <v>83</v>
      </c>
      <c r="AV317" s="13" t="s">
        <v>83</v>
      </c>
      <c r="AW317" s="13" t="s">
        <v>35</v>
      </c>
      <c r="AX317" s="13" t="s">
        <v>81</v>
      </c>
      <c r="AY317" s="247" t="s">
        <v>119</v>
      </c>
    </row>
    <row r="318" spans="1:65" s="2" customFormat="1" ht="16.5" customHeight="1">
      <c r="A318" s="40"/>
      <c r="B318" s="41"/>
      <c r="C318" s="220" t="s">
        <v>481</v>
      </c>
      <c r="D318" s="220" t="s">
        <v>121</v>
      </c>
      <c r="E318" s="221" t="s">
        <v>482</v>
      </c>
      <c r="F318" s="222" t="s">
        <v>483</v>
      </c>
      <c r="G318" s="223" t="s">
        <v>150</v>
      </c>
      <c r="H318" s="224">
        <v>93.69</v>
      </c>
      <c r="I318" s="225"/>
      <c r="J318" s="226">
        <f>ROUND(I318*H318,2)</f>
        <v>0</v>
      </c>
      <c r="K318" s="222" t="s">
        <v>167</v>
      </c>
      <c r="L318" s="46"/>
      <c r="M318" s="227" t="s">
        <v>21</v>
      </c>
      <c r="N318" s="228" t="s">
        <v>44</v>
      </c>
      <c r="O318" s="86"/>
      <c r="P318" s="229">
        <f>O318*H318</f>
        <v>0</v>
      </c>
      <c r="Q318" s="229">
        <v>0.00019</v>
      </c>
      <c r="R318" s="229">
        <f>Q318*H318</f>
        <v>0.0178011</v>
      </c>
      <c r="S318" s="229">
        <v>0</v>
      </c>
      <c r="T318" s="230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1" t="s">
        <v>126</v>
      </c>
      <c r="AT318" s="231" t="s">
        <v>121</v>
      </c>
      <c r="AU318" s="231" t="s">
        <v>83</v>
      </c>
      <c r="AY318" s="19" t="s">
        <v>119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9" t="s">
        <v>81</v>
      </c>
      <c r="BK318" s="232">
        <f>ROUND(I318*H318,2)</f>
        <v>0</v>
      </c>
      <c r="BL318" s="19" t="s">
        <v>126</v>
      </c>
      <c r="BM318" s="231" t="s">
        <v>484</v>
      </c>
    </row>
    <row r="319" spans="1:47" s="2" customFormat="1" ht="12">
      <c r="A319" s="40"/>
      <c r="B319" s="41"/>
      <c r="C319" s="42"/>
      <c r="D319" s="233" t="s">
        <v>128</v>
      </c>
      <c r="E319" s="42"/>
      <c r="F319" s="234" t="s">
        <v>485</v>
      </c>
      <c r="G319" s="42"/>
      <c r="H319" s="42"/>
      <c r="I319" s="138"/>
      <c r="J319" s="42"/>
      <c r="K319" s="42"/>
      <c r="L319" s="46"/>
      <c r="M319" s="235"/>
      <c r="N319" s="236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128</v>
      </c>
      <c r="AU319" s="19" t="s">
        <v>83</v>
      </c>
    </row>
    <row r="320" spans="1:51" s="13" customFormat="1" ht="12">
      <c r="A320" s="13"/>
      <c r="B320" s="237"/>
      <c r="C320" s="238"/>
      <c r="D320" s="233" t="s">
        <v>130</v>
      </c>
      <c r="E320" s="239" t="s">
        <v>21</v>
      </c>
      <c r="F320" s="240" t="s">
        <v>471</v>
      </c>
      <c r="G320" s="238"/>
      <c r="H320" s="241">
        <v>93.69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7" t="s">
        <v>130</v>
      </c>
      <c r="AU320" s="247" t="s">
        <v>83</v>
      </c>
      <c r="AV320" s="13" t="s">
        <v>83</v>
      </c>
      <c r="AW320" s="13" t="s">
        <v>35</v>
      </c>
      <c r="AX320" s="13" t="s">
        <v>81</v>
      </c>
      <c r="AY320" s="247" t="s">
        <v>119</v>
      </c>
    </row>
    <row r="321" spans="1:65" s="2" customFormat="1" ht="16.5" customHeight="1">
      <c r="A321" s="40"/>
      <c r="B321" s="41"/>
      <c r="C321" s="220" t="s">
        <v>486</v>
      </c>
      <c r="D321" s="220" t="s">
        <v>121</v>
      </c>
      <c r="E321" s="221" t="s">
        <v>487</v>
      </c>
      <c r="F321" s="222" t="s">
        <v>488</v>
      </c>
      <c r="G321" s="223" t="s">
        <v>150</v>
      </c>
      <c r="H321" s="224">
        <v>90.69</v>
      </c>
      <c r="I321" s="225"/>
      <c r="J321" s="226">
        <f>ROUND(I321*H321,2)</f>
        <v>0</v>
      </c>
      <c r="K321" s="222" t="s">
        <v>167</v>
      </c>
      <c r="L321" s="46"/>
      <c r="M321" s="227" t="s">
        <v>21</v>
      </c>
      <c r="N321" s="228" t="s">
        <v>44</v>
      </c>
      <c r="O321" s="86"/>
      <c r="P321" s="229">
        <f>O321*H321</f>
        <v>0</v>
      </c>
      <c r="Q321" s="229">
        <v>9E-05</v>
      </c>
      <c r="R321" s="229">
        <f>Q321*H321</f>
        <v>0.0081621</v>
      </c>
      <c r="S321" s="229">
        <v>0</v>
      </c>
      <c r="T321" s="230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1" t="s">
        <v>126</v>
      </c>
      <c r="AT321" s="231" t="s">
        <v>121</v>
      </c>
      <c r="AU321" s="231" t="s">
        <v>83</v>
      </c>
      <c r="AY321" s="19" t="s">
        <v>119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9" t="s">
        <v>81</v>
      </c>
      <c r="BK321" s="232">
        <f>ROUND(I321*H321,2)</f>
        <v>0</v>
      </c>
      <c r="BL321" s="19" t="s">
        <v>126</v>
      </c>
      <c r="BM321" s="231" t="s">
        <v>489</v>
      </c>
    </row>
    <row r="322" spans="1:47" s="2" customFormat="1" ht="12">
      <c r="A322" s="40"/>
      <c r="B322" s="41"/>
      <c r="C322" s="42"/>
      <c r="D322" s="233" t="s">
        <v>128</v>
      </c>
      <c r="E322" s="42"/>
      <c r="F322" s="234" t="s">
        <v>490</v>
      </c>
      <c r="G322" s="42"/>
      <c r="H322" s="42"/>
      <c r="I322" s="138"/>
      <c r="J322" s="42"/>
      <c r="K322" s="42"/>
      <c r="L322" s="46"/>
      <c r="M322" s="235"/>
      <c r="N322" s="236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128</v>
      </c>
      <c r="AU322" s="19" t="s">
        <v>83</v>
      </c>
    </row>
    <row r="323" spans="1:51" s="13" customFormat="1" ht="12">
      <c r="A323" s="13"/>
      <c r="B323" s="237"/>
      <c r="C323" s="238"/>
      <c r="D323" s="233" t="s">
        <v>130</v>
      </c>
      <c r="E323" s="239" t="s">
        <v>21</v>
      </c>
      <c r="F323" s="240" t="s">
        <v>491</v>
      </c>
      <c r="G323" s="238"/>
      <c r="H323" s="241">
        <v>90.69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7" t="s">
        <v>130</v>
      </c>
      <c r="AU323" s="247" t="s">
        <v>83</v>
      </c>
      <c r="AV323" s="13" t="s">
        <v>83</v>
      </c>
      <c r="AW323" s="13" t="s">
        <v>35</v>
      </c>
      <c r="AX323" s="13" t="s">
        <v>81</v>
      </c>
      <c r="AY323" s="247" t="s">
        <v>119</v>
      </c>
    </row>
    <row r="324" spans="1:65" s="2" customFormat="1" ht="16.5" customHeight="1">
      <c r="A324" s="40"/>
      <c r="B324" s="41"/>
      <c r="C324" s="220" t="s">
        <v>492</v>
      </c>
      <c r="D324" s="220" t="s">
        <v>121</v>
      </c>
      <c r="E324" s="221" t="s">
        <v>493</v>
      </c>
      <c r="F324" s="222" t="s">
        <v>494</v>
      </c>
      <c r="G324" s="223" t="s">
        <v>495</v>
      </c>
      <c r="H324" s="224">
        <v>1</v>
      </c>
      <c r="I324" s="225"/>
      <c r="J324" s="226">
        <f>ROUND(I324*H324,2)</f>
        <v>0</v>
      </c>
      <c r="K324" s="222" t="s">
        <v>21</v>
      </c>
      <c r="L324" s="46"/>
      <c r="M324" s="227" t="s">
        <v>21</v>
      </c>
      <c r="N324" s="228" t="s">
        <v>44</v>
      </c>
      <c r="O324" s="86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31" t="s">
        <v>126</v>
      </c>
      <c r="AT324" s="231" t="s">
        <v>121</v>
      </c>
      <c r="AU324" s="231" t="s">
        <v>83</v>
      </c>
      <c r="AY324" s="19" t="s">
        <v>119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9" t="s">
        <v>81</v>
      </c>
      <c r="BK324" s="232">
        <f>ROUND(I324*H324,2)</f>
        <v>0</v>
      </c>
      <c r="BL324" s="19" t="s">
        <v>126</v>
      </c>
      <c r="BM324" s="231" t="s">
        <v>496</v>
      </c>
    </row>
    <row r="325" spans="1:47" s="2" customFormat="1" ht="12">
      <c r="A325" s="40"/>
      <c r="B325" s="41"/>
      <c r="C325" s="42"/>
      <c r="D325" s="233" t="s">
        <v>128</v>
      </c>
      <c r="E325" s="42"/>
      <c r="F325" s="234" t="s">
        <v>497</v>
      </c>
      <c r="G325" s="42"/>
      <c r="H325" s="42"/>
      <c r="I325" s="138"/>
      <c r="J325" s="42"/>
      <c r="K325" s="42"/>
      <c r="L325" s="46"/>
      <c r="M325" s="235"/>
      <c r="N325" s="236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128</v>
      </c>
      <c r="AU325" s="19" t="s">
        <v>83</v>
      </c>
    </row>
    <row r="326" spans="1:51" s="16" customFormat="1" ht="12">
      <c r="A326" s="16"/>
      <c r="B326" s="270"/>
      <c r="C326" s="271"/>
      <c r="D326" s="233" t="s">
        <v>130</v>
      </c>
      <c r="E326" s="272" t="s">
        <v>21</v>
      </c>
      <c r="F326" s="273" t="s">
        <v>498</v>
      </c>
      <c r="G326" s="271"/>
      <c r="H326" s="272" t="s">
        <v>21</v>
      </c>
      <c r="I326" s="274"/>
      <c r="J326" s="271"/>
      <c r="K326" s="271"/>
      <c r="L326" s="275"/>
      <c r="M326" s="276"/>
      <c r="N326" s="277"/>
      <c r="O326" s="277"/>
      <c r="P326" s="277"/>
      <c r="Q326" s="277"/>
      <c r="R326" s="277"/>
      <c r="S326" s="277"/>
      <c r="T326" s="278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79" t="s">
        <v>130</v>
      </c>
      <c r="AU326" s="279" t="s">
        <v>83</v>
      </c>
      <c r="AV326" s="16" t="s">
        <v>81</v>
      </c>
      <c r="AW326" s="16" t="s">
        <v>35</v>
      </c>
      <c r="AX326" s="16" t="s">
        <v>73</v>
      </c>
      <c r="AY326" s="279" t="s">
        <v>119</v>
      </c>
    </row>
    <row r="327" spans="1:51" s="16" customFormat="1" ht="12">
      <c r="A327" s="16"/>
      <c r="B327" s="270"/>
      <c r="C327" s="271"/>
      <c r="D327" s="233" t="s">
        <v>130</v>
      </c>
      <c r="E327" s="272" t="s">
        <v>21</v>
      </c>
      <c r="F327" s="273" t="s">
        <v>499</v>
      </c>
      <c r="G327" s="271"/>
      <c r="H327" s="272" t="s">
        <v>21</v>
      </c>
      <c r="I327" s="274"/>
      <c r="J327" s="271"/>
      <c r="K327" s="271"/>
      <c r="L327" s="275"/>
      <c r="M327" s="276"/>
      <c r="N327" s="277"/>
      <c r="O327" s="277"/>
      <c r="P327" s="277"/>
      <c r="Q327" s="277"/>
      <c r="R327" s="277"/>
      <c r="S327" s="277"/>
      <c r="T327" s="278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T327" s="279" t="s">
        <v>130</v>
      </c>
      <c r="AU327" s="279" t="s">
        <v>83</v>
      </c>
      <c r="AV327" s="16" t="s">
        <v>81</v>
      </c>
      <c r="AW327" s="16" t="s">
        <v>35</v>
      </c>
      <c r="AX327" s="16" t="s">
        <v>73</v>
      </c>
      <c r="AY327" s="279" t="s">
        <v>119</v>
      </c>
    </row>
    <row r="328" spans="1:51" s="16" customFormat="1" ht="12">
      <c r="A328" s="16"/>
      <c r="B328" s="270"/>
      <c r="C328" s="271"/>
      <c r="D328" s="233" t="s">
        <v>130</v>
      </c>
      <c r="E328" s="272" t="s">
        <v>21</v>
      </c>
      <c r="F328" s="273" t="s">
        <v>500</v>
      </c>
      <c r="G328" s="271"/>
      <c r="H328" s="272" t="s">
        <v>21</v>
      </c>
      <c r="I328" s="274"/>
      <c r="J328" s="271"/>
      <c r="K328" s="271"/>
      <c r="L328" s="275"/>
      <c r="M328" s="276"/>
      <c r="N328" s="277"/>
      <c r="O328" s="277"/>
      <c r="P328" s="277"/>
      <c r="Q328" s="277"/>
      <c r="R328" s="277"/>
      <c r="S328" s="277"/>
      <c r="T328" s="278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79" t="s">
        <v>130</v>
      </c>
      <c r="AU328" s="279" t="s">
        <v>83</v>
      </c>
      <c r="AV328" s="16" t="s">
        <v>81</v>
      </c>
      <c r="AW328" s="16" t="s">
        <v>35</v>
      </c>
      <c r="AX328" s="16" t="s">
        <v>73</v>
      </c>
      <c r="AY328" s="279" t="s">
        <v>119</v>
      </c>
    </row>
    <row r="329" spans="1:51" s="16" customFormat="1" ht="12">
      <c r="A329" s="16"/>
      <c r="B329" s="270"/>
      <c r="C329" s="271"/>
      <c r="D329" s="233" t="s">
        <v>130</v>
      </c>
      <c r="E329" s="272" t="s">
        <v>21</v>
      </c>
      <c r="F329" s="273" t="s">
        <v>501</v>
      </c>
      <c r="G329" s="271"/>
      <c r="H329" s="272" t="s">
        <v>21</v>
      </c>
      <c r="I329" s="274"/>
      <c r="J329" s="271"/>
      <c r="K329" s="271"/>
      <c r="L329" s="275"/>
      <c r="M329" s="276"/>
      <c r="N329" s="277"/>
      <c r="O329" s="277"/>
      <c r="P329" s="277"/>
      <c r="Q329" s="277"/>
      <c r="R329" s="277"/>
      <c r="S329" s="277"/>
      <c r="T329" s="278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79" t="s">
        <v>130</v>
      </c>
      <c r="AU329" s="279" t="s">
        <v>83</v>
      </c>
      <c r="AV329" s="16" t="s">
        <v>81</v>
      </c>
      <c r="AW329" s="16" t="s">
        <v>35</v>
      </c>
      <c r="AX329" s="16" t="s">
        <v>73</v>
      </c>
      <c r="AY329" s="279" t="s">
        <v>119</v>
      </c>
    </row>
    <row r="330" spans="1:51" s="16" customFormat="1" ht="12">
      <c r="A330" s="16"/>
      <c r="B330" s="270"/>
      <c r="C330" s="271"/>
      <c r="D330" s="233" t="s">
        <v>130</v>
      </c>
      <c r="E330" s="272" t="s">
        <v>21</v>
      </c>
      <c r="F330" s="273" t="s">
        <v>502</v>
      </c>
      <c r="G330" s="271"/>
      <c r="H330" s="272" t="s">
        <v>21</v>
      </c>
      <c r="I330" s="274"/>
      <c r="J330" s="271"/>
      <c r="K330" s="271"/>
      <c r="L330" s="275"/>
      <c r="M330" s="276"/>
      <c r="N330" s="277"/>
      <c r="O330" s="277"/>
      <c r="P330" s="277"/>
      <c r="Q330" s="277"/>
      <c r="R330" s="277"/>
      <c r="S330" s="277"/>
      <c r="T330" s="278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79" t="s">
        <v>130</v>
      </c>
      <c r="AU330" s="279" t="s">
        <v>83</v>
      </c>
      <c r="AV330" s="16" t="s">
        <v>81</v>
      </c>
      <c r="AW330" s="16" t="s">
        <v>35</v>
      </c>
      <c r="AX330" s="16" t="s">
        <v>73</v>
      </c>
      <c r="AY330" s="279" t="s">
        <v>119</v>
      </c>
    </row>
    <row r="331" spans="1:51" s="16" customFormat="1" ht="12">
      <c r="A331" s="16"/>
      <c r="B331" s="270"/>
      <c r="C331" s="271"/>
      <c r="D331" s="233" t="s">
        <v>130</v>
      </c>
      <c r="E331" s="272" t="s">
        <v>21</v>
      </c>
      <c r="F331" s="273" t="s">
        <v>503</v>
      </c>
      <c r="G331" s="271"/>
      <c r="H331" s="272" t="s">
        <v>21</v>
      </c>
      <c r="I331" s="274"/>
      <c r="J331" s="271"/>
      <c r="K331" s="271"/>
      <c r="L331" s="275"/>
      <c r="M331" s="276"/>
      <c r="N331" s="277"/>
      <c r="O331" s="277"/>
      <c r="P331" s="277"/>
      <c r="Q331" s="277"/>
      <c r="R331" s="277"/>
      <c r="S331" s="277"/>
      <c r="T331" s="278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79" t="s">
        <v>130</v>
      </c>
      <c r="AU331" s="279" t="s">
        <v>83</v>
      </c>
      <c r="AV331" s="16" t="s">
        <v>81</v>
      </c>
      <c r="AW331" s="16" t="s">
        <v>35</v>
      </c>
      <c r="AX331" s="16" t="s">
        <v>73</v>
      </c>
      <c r="AY331" s="279" t="s">
        <v>119</v>
      </c>
    </row>
    <row r="332" spans="1:51" s="16" customFormat="1" ht="12">
      <c r="A332" s="16"/>
      <c r="B332" s="270"/>
      <c r="C332" s="271"/>
      <c r="D332" s="233" t="s">
        <v>130</v>
      </c>
      <c r="E332" s="272" t="s">
        <v>21</v>
      </c>
      <c r="F332" s="273" t="s">
        <v>504</v>
      </c>
      <c r="G332" s="271"/>
      <c r="H332" s="272" t="s">
        <v>21</v>
      </c>
      <c r="I332" s="274"/>
      <c r="J332" s="271"/>
      <c r="K332" s="271"/>
      <c r="L332" s="275"/>
      <c r="M332" s="276"/>
      <c r="N332" s="277"/>
      <c r="O332" s="277"/>
      <c r="P332" s="277"/>
      <c r="Q332" s="277"/>
      <c r="R332" s="277"/>
      <c r="S332" s="277"/>
      <c r="T332" s="278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T332" s="279" t="s">
        <v>130</v>
      </c>
      <c r="AU332" s="279" t="s">
        <v>83</v>
      </c>
      <c r="AV332" s="16" t="s">
        <v>81</v>
      </c>
      <c r="AW332" s="16" t="s">
        <v>35</v>
      </c>
      <c r="AX332" s="16" t="s">
        <v>73</v>
      </c>
      <c r="AY332" s="279" t="s">
        <v>119</v>
      </c>
    </row>
    <row r="333" spans="1:51" s="16" customFormat="1" ht="12">
      <c r="A333" s="16"/>
      <c r="B333" s="270"/>
      <c r="C333" s="271"/>
      <c r="D333" s="233" t="s">
        <v>130</v>
      </c>
      <c r="E333" s="272" t="s">
        <v>21</v>
      </c>
      <c r="F333" s="273" t="s">
        <v>505</v>
      </c>
      <c r="G333" s="271"/>
      <c r="H333" s="272" t="s">
        <v>21</v>
      </c>
      <c r="I333" s="274"/>
      <c r="J333" s="271"/>
      <c r="K333" s="271"/>
      <c r="L333" s="275"/>
      <c r="M333" s="276"/>
      <c r="N333" s="277"/>
      <c r="O333" s="277"/>
      <c r="P333" s="277"/>
      <c r="Q333" s="277"/>
      <c r="R333" s="277"/>
      <c r="S333" s="277"/>
      <c r="T333" s="278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79" t="s">
        <v>130</v>
      </c>
      <c r="AU333" s="279" t="s">
        <v>83</v>
      </c>
      <c r="AV333" s="16" t="s">
        <v>81</v>
      </c>
      <c r="AW333" s="16" t="s">
        <v>35</v>
      </c>
      <c r="AX333" s="16" t="s">
        <v>73</v>
      </c>
      <c r="AY333" s="279" t="s">
        <v>119</v>
      </c>
    </row>
    <row r="334" spans="1:51" s="16" customFormat="1" ht="12">
      <c r="A334" s="16"/>
      <c r="B334" s="270"/>
      <c r="C334" s="271"/>
      <c r="D334" s="233" t="s">
        <v>130</v>
      </c>
      <c r="E334" s="272" t="s">
        <v>21</v>
      </c>
      <c r="F334" s="273" t="s">
        <v>506</v>
      </c>
      <c r="G334" s="271"/>
      <c r="H334" s="272" t="s">
        <v>21</v>
      </c>
      <c r="I334" s="274"/>
      <c r="J334" s="271"/>
      <c r="K334" s="271"/>
      <c r="L334" s="275"/>
      <c r="M334" s="276"/>
      <c r="N334" s="277"/>
      <c r="O334" s="277"/>
      <c r="P334" s="277"/>
      <c r="Q334" s="277"/>
      <c r="R334" s="277"/>
      <c r="S334" s="277"/>
      <c r="T334" s="278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T334" s="279" t="s">
        <v>130</v>
      </c>
      <c r="AU334" s="279" t="s">
        <v>83</v>
      </c>
      <c r="AV334" s="16" t="s">
        <v>81</v>
      </c>
      <c r="AW334" s="16" t="s">
        <v>35</v>
      </c>
      <c r="AX334" s="16" t="s">
        <v>73</v>
      </c>
      <c r="AY334" s="279" t="s">
        <v>119</v>
      </c>
    </row>
    <row r="335" spans="1:51" s="13" customFormat="1" ht="12">
      <c r="A335" s="13"/>
      <c r="B335" s="237"/>
      <c r="C335" s="238"/>
      <c r="D335" s="233" t="s">
        <v>130</v>
      </c>
      <c r="E335" s="239" t="s">
        <v>21</v>
      </c>
      <c r="F335" s="240" t="s">
        <v>81</v>
      </c>
      <c r="G335" s="238"/>
      <c r="H335" s="241">
        <v>1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7" t="s">
        <v>130</v>
      </c>
      <c r="AU335" s="247" t="s">
        <v>83</v>
      </c>
      <c r="AV335" s="13" t="s">
        <v>83</v>
      </c>
      <c r="AW335" s="13" t="s">
        <v>35</v>
      </c>
      <c r="AX335" s="13" t="s">
        <v>81</v>
      </c>
      <c r="AY335" s="247" t="s">
        <v>119</v>
      </c>
    </row>
    <row r="336" spans="1:65" s="2" customFormat="1" ht="16.5" customHeight="1">
      <c r="A336" s="40"/>
      <c r="B336" s="41"/>
      <c r="C336" s="220" t="s">
        <v>507</v>
      </c>
      <c r="D336" s="220" t="s">
        <v>121</v>
      </c>
      <c r="E336" s="221" t="s">
        <v>508</v>
      </c>
      <c r="F336" s="222" t="s">
        <v>509</v>
      </c>
      <c r="G336" s="223" t="s">
        <v>495</v>
      </c>
      <c r="H336" s="224">
        <v>2</v>
      </c>
      <c r="I336" s="225"/>
      <c r="J336" s="226">
        <f>ROUND(I336*H336,2)</f>
        <v>0</v>
      </c>
      <c r="K336" s="222" t="s">
        <v>21</v>
      </c>
      <c r="L336" s="46"/>
      <c r="M336" s="227" t="s">
        <v>21</v>
      </c>
      <c r="N336" s="228" t="s">
        <v>44</v>
      </c>
      <c r="O336" s="86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1" t="s">
        <v>510</v>
      </c>
      <c r="AT336" s="231" t="s">
        <v>121</v>
      </c>
      <c r="AU336" s="231" t="s">
        <v>83</v>
      </c>
      <c r="AY336" s="19" t="s">
        <v>119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9" t="s">
        <v>81</v>
      </c>
      <c r="BK336" s="232">
        <f>ROUND(I336*H336,2)</f>
        <v>0</v>
      </c>
      <c r="BL336" s="19" t="s">
        <v>510</v>
      </c>
      <c r="BM336" s="231" t="s">
        <v>511</v>
      </c>
    </row>
    <row r="337" spans="1:47" s="2" customFormat="1" ht="12">
      <c r="A337" s="40"/>
      <c r="B337" s="41"/>
      <c r="C337" s="42"/>
      <c r="D337" s="233" t="s">
        <v>128</v>
      </c>
      <c r="E337" s="42"/>
      <c r="F337" s="234" t="s">
        <v>509</v>
      </c>
      <c r="G337" s="42"/>
      <c r="H337" s="42"/>
      <c r="I337" s="138"/>
      <c r="J337" s="42"/>
      <c r="K337" s="42"/>
      <c r="L337" s="46"/>
      <c r="M337" s="235"/>
      <c r="N337" s="236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128</v>
      </c>
      <c r="AU337" s="19" t="s">
        <v>83</v>
      </c>
    </row>
    <row r="338" spans="1:51" s="13" customFormat="1" ht="12">
      <c r="A338" s="13"/>
      <c r="B338" s="237"/>
      <c r="C338" s="238"/>
      <c r="D338" s="233" t="s">
        <v>130</v>
      </c>
      <c r="E338" s="239" t="s">
        <v>21</v>
      </c>
      <c r="F338" s="240" t="s">
        <v>83</v>
      </c>
      <c r="G338" s="238"/>
      <c r="H338" s="241">
        <v>2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7" t="s">
        <v>130</v>
      </c>
      <c r="AU338" s="247" t="s">
        <v>83</v>
      </c>
      <c r="AV338" s="13" t="s">
        <v>83</v>
      </c>
      <c r="AW338" s="13" t="s">
        <v>35</v>
      </c>
      <c r="AX338" s="13" t="s">
        <v>81</v>
      </c>
      <c r="AY338" s="247" t="s">
        <v>119</v>
      </c>
    </row>
    <row r="339" spans="1:65" s="2" customFormat="1" ht="16.5" customHeight="1">
      <c r="A339" s="40"/>
      <c r="B339" s="41"/>
      <c r="C339" s="220" t="s">
        <v>512</v>
      </c>
      <c r="D339" s="220" t="s">
        <v>121</v>
      </c>
      <c r="E339" s="221" t="s">
        <v>513</v>
      </c>
      <c r="F339" s="222" t="s">
        <v>21</v>
      </c>
      <c r="G339" s="223" t="s">
        <v>514</v>
      </c>
      <c r="H339" s="224">
        <v>1</v>
      </c>
      <c r="I339" s="225"/>
      <c r="J339" s="226">
        <f>ROUND(I339*H339,2)</f>
        <v>0</v>
      </c>
      <c r="K339" s="222" t="s">
        <v>21</v>
      </c>
      <c r="L339" s="46"/>
      <c r="M339" s="227" t="s">
        <v>21</v>
      </c>
      <c r="N339" s="228" t="s">
        <v>44</v>
      </c>
      <c r="O339" s="86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1" t="s">
        <v>126</v>
      </c>
      <c r="AT339" s="231" t="s">
        <v>121</v>
      </c>
      <c r="AU339" s="231" t="s">
        <v>83</v>
      </c>
      <c r="AY339" s="19" t="s">
        <v>119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9" t="s">
        <v>81</v>
      </c>
      <c r="BK339" s="232">
        <f>ROUND(I339*H339,2)</f>
        <v>0</v>
      </c>
      <c r="BL339" s="19" t="s">
        <v>126</v>
      </c>
      <c r="BM339" s="231" t="s">
        <v>515</v>
      </c>
    </row>
    <row r="340" spans="1:47" s="2" customFormat="1" ht="12">
      <c r="A340" s="40"/>
      <c r="B340" s="41"/>
      <c r="C340" s="42"/>
      <c r="D340" s="233" t="s">
        <v>128</v>
      </c>
      <c r="E340" s="42"/>
      <c r="F340" s="234" t="s">
        <v>516</v>
      </c>
      <c r="G340" s="42"/>
      <c r="H340" s="42"/>
      <c r="I340" s="138"/>
      <c r="J340" s="42"/>
      <c r="K340" s="42"/>
      <c r="L340" s="46"/>
      <c r="M340" s="235"/>
      <c r="N340" s="236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128</v>
      </c>
      <c r="AU340" s="19" t="s">
        <v>83</v>
      </c>
    </row>
    <row r="341" spans="1:51" s="13" customFormat="1" ht="12">
      <c r="A341" s="13"/>
      <c r="B341" s="237"/>
      <c r="C341" s="238"/>
      <c r="D341" s="233" t="s">
        <v>130</v>
      </c>
      <c r="E341" s="239" t="s">
        <v>21</v>
      </c>
      <c r="F341" s="240" t="s">
        <v>81</v>
      </c>
      <c r="G341" s="238"/>
      <c r="H341" s="241">
        <v>1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7" t="s">
        <v>130</v>
      </c>
      <c r="AU341" s="247" t="s">
        <v>83</v>
      </c>
      <c r="AV341" s="13" t="s">
        <v>83</v>
      </c>
      <c r="AW341" s="13" t="s">
        <v>35</v>
      </c>
      <c r="AX341" s="13" t="s">
        <v>81</v>
      </c>
      <c r="AY341" s="247" t="s">
        <v>119</v>
      </c>
    </row>
    <row r="342" spans="1:63" s="12" customFormat="1" ht="22.8" customHeight="1">
      <c r="A342" s="12"/>
      <c r="B342" s="204"/>
      <c r="C342" s="205"/>
      <c r="D342" s="206" t="s">
        <v>72</v>
      </c>
      <c r="E342" s="218" t="s">
        <v>178</v>
      </c>
      <c r="F342" s="218" t="s">
        <v>517</v>
      </c>
      <c r="G342" s="205"/>
      <c r="H342" s="205"/>
      <c r="I342" s="208"/>
      <c r="J342" s="219">
        <f>BK342</f>
        <v>0</v>
      </c>
      <c r="K342" s="205"/>
      <c r="L342" s="210"/>
      <c r="M342" s="211"/>
      <c r="N342" s="212"/>
      <c r="O342" s="212"/>
      <c r="P342" s="213">
        <f>SUM(P343:P365)</f>
        <v>0</v>
      </c>
      <c r="Q342" s="212"/>
      <c r="R342" s="213">
        <f>SUM(R343:R365)</f>
        <v>1.1099797999999998</v>
      </c>
      <c r="S342" s="212"/>
      <c r="T342" s="214">
        <f>SUM(T343:T365)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5" t="s">
        <v>81</v>
      </c>
      <c r="AT342" s="216" t="s">
        <v>72</v>
      </c>
      <c r="AU342" s="216" t="s">
        <v>81</v>
      </c>
      <c r="AY342" s="215" t="s">
        <v>119</v>
      </c>
      <c r="BK342" s="217">
        <f>SUM(BK343:BK365)</f>
        <v>0</v>
      </c>
    </row>
    <row r="343" spans="1:65" s="2" customFormat="1" ht="24" customHeight="1">
      <c r="A343" s="40"/>
      <c r="B343" s="41"/>
      <c r="C343" s="220" t="s">
        <v>518</v>
      </c>
      <c r="D343" s="220" t="s">
        <v>121</v>
      </c>
      <c r="E343" s="221" t="s">
        <v>519</v>
      </c>
      <c r="F343" s="222" t="s">
        <v>520</v>
      </c>
      <c r="G343" s="223" t="s">
        <v>150</v>
      </c>
      <c r="H343" s="224">
        <v>2</v>
      </c>
      <c r="I343" s="225"/>
      <c r="J343" s="226">
        <f>ROUND(I343*H343,2)</f>
        <v>0</v>
      </c>
      <c r="K343" s="222" t="s">
        <v>151</v>
      </c>
      <c r="L343" s="46"/>
      <c r="M343" s="227" t="s">
        <v>21</v>
      </c>
      <c r="N343" s="228" t="s">
        <v>44</v>
      </c>
      <c r="O343" s="86"/>
      <c r="P343" s="229">
        <f>O343*H343</f>
        <v>0</v>
      </c>
      <c r="Q343" s="229">
        <v>0.11519</v>
      </c>
      <c r="R343" s="229">
        <f>Q343*H343</f>
        <v>0.23038</v>
      </c>
      <c r="S343" s="229">
        <v>0</v>
      </c>
      <c r="T343" s="230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1" t="s">
        <v>126</v>
      </c>
      <c r="AT343" s="231" t="s">
        <v>121</v>
      </c>
      <c r="AU343" s="231" t="s">
        <v>83</v>
      </c>
      <c r="AY343" s="19" t="s">
        <v>119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9" t="s">
        <v>81</v>
      </c>
      <c r="BK343" s="232">
        <f>ROUND(I343*H343,2)</f>
        <v>0</v>
      </c>
      <c r="BL343" s="19" t="s">
        <v>126</v>
      </c>
      <c r="BM343" s="231" t="s">
        <v>521</v>
      </c>
    </row>
    <row r="344" spans="1:47" s="2" customFormat="1" ht="12">
      <c r="A344" s="40"/>
      <c r="B344" s="41"/>
      <c r="C344" s="42"/>
      <c r="D344" s="233" t="s">
        <v>128</v>
      </c>
      <c r="E344" s="42"/>
      <c r="F344" s="234" t="s">
        <v>522</v>
      </c>
      <c r="G344" s="42"/>
      <c r="H344" s="42"/>
      <c r="I344" s="138"/>
      <c r="J344" s="42"/>
      <c r="K344" s="42"/>
      <c r="L344" s="46"/>
      <c r="M344" s="235"/>
      <c r="N344" s="236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128</v>
      </c>
      <c r="AU344" s="19" t="s">
        <v>83</v>
      </c>
    </row>
    <row r="345" spans="1:51" s="13" customFormat="1" ht="12">
      <c r="A345" s="13"/>
      <c r="B345" s="237"/>
      <c r="C345" s="238"/>
      <c r="D345" s="233" t="s">
        <v>130</v>
      </c>
      <c r="E345" s="239" t="s">
        <v>21</v>
      </c>
      <c r="F345" s="240" t="s">
        <v>523</v>
      </c>
      <c r="G345" s="238"/>
      <c r="H345" s="241">
        <v>2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7" t="s">
        <v>130</v>
      </c>
      <c r="AU345" s="247" t="s">
        <v>83</v>
      </c>
      <c r="AV345" s="13" t="s">
        <v>83</v>
      </c>
      <c r="AW345" s="13" t="s">
        <v>35</v>
      </c>
      <c r="AX345" s="13" t="s">
        <v>81</v>
      </c>
      <c r="AY345" s="247" t="s">
        <v>119</v>
      </c>
    </row>
    <row r="346" spans="1:65" s="2" customFormat="1" ht="16.5" customHeight="1">
      <c r="A346" s="40"/>
      <c r="B346" s="41"/>
      <c r="C346" s="280" t="s">
        <v>524</v>
      </c>
      <c r="D346" s="280" t="s">
        <v>245</v>
      </c>
      <c r="E346" s="281" t="s">
        <v>525</v>
      </c>
      <c r="F346" s="282" t="s">
        <v>526</v>
      </c>
      <c r="G346" s="283" t="s">
        <v>150</v>
      </c>
      <c r="H346" s="284">
        <v>2</v>
      </c>
      <c r="I346" s="285"/>
      <c r="J346" s="286">
        <f>ROUND(I346*H346,2)</f>
        <v>0</v>
      </c>
      <c r="K346" s="282" t="s">
        <v>125</v>
      </c>
      <c r="L346" s="287"/>
      <c r="M346" s="288" t="s">
        <v>21</v>
      </c>
      <c r="N346" s="289" t="s">
        <v>44</v>
      </c>
      <c r="O346" s="86"/>
      <c r="P346" s="229">
        <f>O346*H346</f>
        <v>0</v>
      </c>
      <c r="Q346" s="229">
        <v>0.081</v>
      </c>
      <c r="R346" s="229">
        <f>Q346*H346</f>
        <v>0.162</v>
      </c>
      <c r="S346" s="229">
        <v>0</v>
      </c>
      <c r="T346" s="230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31" t="s">
        <v>171</v>
      </c>
      <c r="AT346" s="231" t="s">
        <v>245</v>
      </c>
      <c r="AU346" s="231" t="s">
        <v>83</v>
      </c>
      <c r="AY346" s="19" t="s">
        <v>119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9" t="s">
        <v>81</v>
      </c>
      <c r="BK346" s="232">
        <f>ROUND(I346*H346,2)</f>
        <v>0</v>
      </c>
      <c r="BL346" s="19" t="s">
        <v>126</v>
      </c>
      <c r="BM346" s="231" t="s">
        <v>527</v>
      </c>
    </row>
    <row r="347" spans="1:47" s="2" customFormat="1" ht="12">
      <c r="A347" s="40"/>
      <c r="B347" s="41"/>
      <c r="C347" s="42"/>
      <c r="D347" s="233" t="s">
        <v>128</v>
      </c>
      <c r="E347" s="42"/>
      <c r="F347" s="234" t="s">
        <v>526</v>
      </c>
      <c r="G347" s="42"/>
      <c r="H347" s="42"/>
      <c r="I347" s="138"/>
      <c r="J347" s="42"/>
      <c r="K347" s="42"/>
      <c r="L347" s="46"/>
      <c r="M347" s="235"/>
      <c r="N347" s="236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128</v>
      </c>
      <c r="AU347" s="19" t="s">
        <v>83</v>
      </c>
    </row>
    <row r="348" spans="1:65" s="2" customFormat="1" ht="24" customHeight="1">
      <c r="A348" s="40"/>
      <c r="B348" s="41"/>
      <c r="C348" s="220" t="s">
        <v>528</v>
      </c>
      <c r="D348" s="220" t="s">
        <v>121</v>
      </c>
      <c r="E348" s="221" t="s">
        <v>529</v>
      </c>
      <c r="F348" s="222" t="s">
        <v>530</v>
      </c>
      <c r="G348" s="223" t="s">
        <v>150</v>
      </c>
      <c r="H348" s="224">
        <v>4</v>
      </c>
      <c r="I348" s="225"/>
      <c r="J348" s="226">
        <f>ROUND(I348*H348,2)</f>
        <v>0</v>
      </c>
      <c r="K348" s="222" t="s">
        <v>125</v>
      </c>
      <c r="L348" s="46"/>
      <c r="M348" s="227" t="s">
        <v>21</v>
      </c>
      <c r="N348" s="228" t="s">
        <v>44</v>
      </c>
      <c r="O348" s="86"/>
      <c r="P348" s="229">
        <f>O348*H348</f>
        <v>0</v>
      </c>
      <c r="Q348" s="229">
        <v>0.11934</v>
      </c>
      <c r="R348" s="229">
        <f>Q348*H348</f>
        <v>0.47736</v>
      </c>
      <c r="S348" s="229">
        <v>0</v>
      </c>
      <c r="T348" s="23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1" t="s">
        <v>126</v>
      </c>
      <c r="AT348" s="231" t="s">
        <v>121</v>
      </c>
      <c r="AU348" s="231" t="s">
        <v>83</v>
      </c>
      <c r="AY348" s="19" t="s">
        <v>119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9" t="s">
        <v>81</v>
      </c>
      <c r="BK348" s="232">
        <f>ROUND(I348*H348,2)</f>
        <v>0</v>
      </c>
      <c r="BL348" s="19" t="s">
        <v>126</v>
      </c>
      <c r="BM348" s="231" t="s">
        <v>531</v>
      </c>
    </row>
    <row r="349" spans="1:47" s="2" customFormat="1" ht="12">
      <c r="A349" s="40"/>
      <c r="B349" s="41"/>
      <c r="C349" s="42"/>
      <c r="D349" s="233" t="s">
        <v>128</v>
      </c>
      <c r="E349" s="42"/>
      <c r="F349" s="234" t="s">
        <v>532</v>
      </c>
      <c r="G349" s="42"/>
      <c r="H349" s="42"/>
      <c r="I349" s="138"/>
      <c r="J349" s="42"/>
      <c r="K349" s="42"/>
      <c r="L349" s="46"/>
      <c r="M349" s="235"/>
      <c r="N349" s="236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128</v>
      </c>
      <c r="AU349" s="19" t="s">
        <v>83</v>
      </c>
    </row>
    <row r="350" spans="1:51" s="13" customFormat="1" ht="12">
      <c r="A350" s="13"/>
      <c r="B350" s="237"/>
      <c r="C350" s="238"/>
      <c r="D350" s="233" t="s">
        <v>130</v>
      </c>
      <c r="E350" s="239" t="s">
        <v>21</v>
      </c>
      <c r="F350" s="240" t="s">
        <v>533</v>
      </c>
      <c r="G350" s="238"/>
      <c r="H350" s="241">
        <v>4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7" t="s">
        <v>130</v>
      </c>
      <c r="AU350" s="247" t="s">
        <v>83</v>
      </c>
      <c r="AV350" s="13" t="s">
        <v>83</v>
      </c>
      <c r="AW350" s="13" t="s">
        <v>35</v>
      </c>
      <c r="AX350" s="13" t="s">
        <v>81</v>
      </c>
      <c r="AY350" s="247" t="s">
        <v>119</v>
      </c>
    </row>
    <row r="351" spans="1:65" s="2" customFormat="1" ht="16.5" customHeight="1">
      <c r="A351" s="40"/>
      <c r="B351" s="41"/>
      <c r="C351" s="280" t="s">
        <v>534</v>
      </c>
      <c r="D351" s="280" t="s">
        <v>245</v>
      </c>
      <c r="E351" s="281" t="s">
        <v>535</v>
      </c>
      <c r="F351" s="282" t="s">
        <v>536</v>
      </c>
      <c r="G351" s="283" t="s">
        <v>150</v>
      </c>
      <c r="H351" s="284">
        <v>4</v>
      </c>
      <c r="I351" s="285"/>
      <c r="J351" s="286">
        <f>ROUND(I351*H351,2)</f>
        <v>0</v>
      </c>
      <c r="K351" s="282" t="s">
        <v>125</v>
      </c>
      <c r="L351" s="287"/>
      <c r="M351" s="288" t="s">
        <v>21</v>
      </c>
      <c r="N351" s="289" t="s">
        <v>44</v>
      </c>
      <c r="O351" s="86"/>
      <c r="P351" s="229">
        <f>O351*H351</f>
        <v>0</v>
      </c>
      <c r="Q351" s="229">
        <v>0.055</v>
      </c>
      <c r="R351" s="229">
        <f>Q351*H351</f>
        <v>0.22</v>
      </c>
      <c r="S351" s="229">
        <v>0</v>
      </c>
      <c r="T351" s="23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1" t="s">
        <v>171</v>
      </c>
      <c r="AT351" s="231" t="s">
        <v>245</v>
      </c>
      <c r="AU351" s="231" t="s">
        <v>83</v>
      </c>
      <c r="AY351" s="19" t="s">
        <v>119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9" t="s">
        <v>81</v>
      </c>
      <c r="BK351" s="232">
        <f>ROUND(I351*H351,2)</f>
        <v>0</v>
      </c>
      <c r="BL351" s="19" t="s">
        <v>126</v>
      </c>
      <c r="BM351" s="231" t="s">
        <v>537</v>
      </c>
    </row>
    <row r="352" spans="1:47" s="2" customFormat="1" ht="12">
      <c r="A352" s="40"/>
      <c r="B352" s="41"/>
      <c r="C352" s="42"/>
      <c r="D352" s="233" t="s">
        <v>128</v>
      </c>
      <c r="E352" s="42"/>
      <c r="F352" s="234" t="s">
        <v>536</v>
      </c>
      <c r="G352" s="42"/>
      <c r="H352" s="42"/>
      <c r="I352" s="138"/>
      <c r="J352" s="42"/>
      <c r="K352" s="42"/>
      <c r="L352" s="46"/>
      <c r="M352" s="235"/>
      <c r="N352" s="236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128</v>
      </c>
      <c r="AU352" s="19" t="s">
        <v>83</v>
      </c>
    </row>
    <row r="353" spans="1:51" s="13" customFormat="1" ht="12">
      <c r="A353" s="13"/>
      <c r="B353" s="237"/>
      <c r="C353" s="238"/>
      <c r="D353" s="233" t="s">
        <v>130</v>
      </c>
      <c r="E353" s="239" t="s">
        <v>21</v>
      </c>
      <c r="F353" s="240" t="s">
        <v>126</v>
      </c>
      <c r="G353" s="238"/>
      <c r="H353" s="241">
        <v>4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7" t="s">
        <v>130</v>
      </c>
      <c r="AU353" s="247" t="s">
        <v>83</v>
      </c>
      <c r="AV353" s="13" t="s">
        <v>83</v>
      </c>
      <c r="AW353" s="13" t="s">
        <v>35</v>
      </c>
      <c r="AX353" s="13" t="s">
        <v>81</v>
      </c>
      <c r="AY353" s="247" t="s">
        <v>119</v>
      </c>
    </row>
    <row r="354" spans="1:65" s="2" customFormat="1" ht="24" customHeight="1">
      <c r="A354" s="40"/>
      <c r="B354" s="41"/>
      <c r="C354" s="220" t="s">
        <v>538</v>
      </c>
      <c r="D354" s="220" t="s">
        <v>121</v>
      </c>
      <c r="E354" s="221" t="s">
        <v>539</v>
      </c>
      <c r="F354" s="222" t="s">
        <v>540</v>
      </c>
      <c r="G354" s="223" t="s">
        <v>150</v>
      </c>
      <c r="H354" s="224">
        <v>33.18</v>
      </c>
      <c r="I354" s="225"/>
      <c r="J354" s="226">
        <f>ROUND(I354*H354,2)</f>
        <v>0</v>
      </c>
      <c r="K354" s="222" t="s">
        <v>167</v>
      </c>
      <c r="L354" s="46"/>
      <c r="M354" s="227" t="s">
        <v>21</v>
      </c>
      <c r="N354" s="228" t="s">
        <v>44</v>
      </c>
      <c r="O354" s="86"/>
      <c r="P354" s="229">
        <f>O354*H354</f>
        <v>0</v>
      </c>
      <c r="Q354" s="229">
        <v>0.00061</v>
      </c>
      <c r="R354" s="229">
        <f>Q354*H354</f>
        <v>0.0202398</v>
      </c>
      <c r="S354" s="229">
        <v>0</v>
      </c>
      <c r="T354" s="230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1" t="s">
        <v>126</v>
      </c>
      <c r="AT354" s="231" t="s">
        <v>121</v>
      </c>
      <c r="AU354" s="231" t="s">
        <v>83</v>
      </c>
      <c r="AY354" s="19" t="s">
        <v>119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9" t="s">
        <v>81</v>
      </c>
      <c r="BK354" s="232">
        <f>ROUND(I354*H354,2)</f>
        <v>0</v>
      </c>
      <c r="BL354" s="19" t="s">
        <v>126</v>
      </c>
      <c r="BM354" s="231" t="s">
        <v>541</v>
      </c>
    </row>
    <row r="355" spans="1:47" s="2" customFormat="1" ht="12">
      <c r="A355" s="40"/>
      <c r="B355" s="41"/>
      <c r="C355" s="42"/>
      <c r="D355" s="233" t="s">
        <v>128</v>
      </c>
      <c r="E355" s="42"/>
      <c r="F355" s="234" t="s">
        <v>542</v>
      </c>
      <c r="G355" s="42"/>
      <c r="H355" s="42"/>
      <c r="I355" s="138"/>
      <c r="J355" s="42"/>
      <c r="K355" s="42"/>
      <c r="L355" s="46"/>
      <c r="M355" s="235"/>
      <c r="N355" s="236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128</v>
      </c>
      <c r="AU355" s="19" t="s">
        <v>83</v>
      </c>
    </row>
    <row r="356" spans="1:51" s="13" customFormat="1" ht="12">
      <c r="A356" s="13"/>
      <c r="B356" s="237"/>
      <c r="C356" s="238"/>
      <c r="D356" s="233" t="s">
        <v>130</v>
      </c>
      <c r="E356" s="239" t="s">
        <v>21</v>
      </c>
      <c r="F356" s="240" t="s">
        <v>543</v>
      </c>
      <c r="G356" s="238"/>
      <c r="H356" s="241">
        <v>33.18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7" t="s">
        <v>130</v>
      </c>
      <c r="AU356" s="247" t="s">
        <v>83</v>
      </c>
      <c r="AV356" s="13" t="s">
        <v>83</v>
      </c>
      <c r="AW356" s="13" t="s">
        <v>35</v>
      </c>
      <c r="AX356" s="13" t="s">
        <v>73</v>
      </c>
      <c r="AY356" s="247" t="s">
        <v>119</v>
      </c>
    </row>
    <row r="357" spans="1:51" s="14" customFormat="1" ht="12">
      <c r="A357" s="14"/>
      <c r="B357" s="248"/>
      <c r="C357" s="249"/>
      <c r="D357" s="233" t="s">
        <v>130</v>
      </c>
      <c r="E357" s="250" t="s">
        <v>21</v>
      </c>
      <c r="F357" s="251" t="s">
        <v>132</v>
      </c>
      <c r="G357" s="249"/>
      <c r="H357" s="252">
        <v>33.18</v>
      </c>
      <c r="I357" s="253"/>
      <c r="J357" s="249"/>
      <c r="K357" s="249"/>
      <c r="L357" s="254"/>
      <c r="M357" s="255"/>
      <c r="N357" s="256"/>
      <c r="O357" s="256"/>
      <c r="P357" s="256"/>
      <c r="Q357" s="256"/>
      <c r="R357" s="256"/>
      <c r="S357" s="256"/>
      <c r="T357" s="25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8" t="s">
        <v>130</v>
      </c>
      <c r="AU357" s="258" t="s">
        <v>83</v>
      </c>
      <c r="AV357" s="14" t="s">
        <v>126</v>
      </c>
      <c r="AW357" s="14" t="s">
        <v>35</v>
      </c>
      <c r="AX357" s="14" t="s">
        <v>81</v>
      </c>
      <c r="AY357" s="258" t="s">
        <v>119</v>
      </c>
    </row>
    <row r="358" spans="1:65" s="2" customFormat="1" ht="16.5" customHeight="1">
      <c r="A358" s="40"/>
      <c r="B358" s="41"/>
      <c r="C358" s="220" t="s">
        <v>544</v>
      </c>
      <c r="D358" s="220" t="s">
        <v>121</v>
      </c>
      <c r="E358" s="221" t="s">
        <v>545</v>
      </c>
      <c r="F358" s="222" t="s">
        <v>546</v>
      </c>
      <c r="G358" s="223" t="s">
        <v>150</v>
      </c>
      <c r="H358" s="224">
        <v>33.18</v>
      </c>
      <c r="I358" s="225"/>
      <c r="J358" s="226">
        <f>ROUND(I358*H358,2)</f>
        <v>0</v>
      </c>
      <c r="K358" s="222" t="s">
        <v>151</v>
      </c>
      <c r="L358" s="46"/>
      <c r="M358" s="227" t="s">
        <v>21</v>
      </c>
      <c r="N358" s="228" t="s">
        <v>44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126</v>
      </c>
      <c r="AT358" s="231" t="s">
        <v>121</v>
      </c>
      <c r="AU358" s="231" t="s">
        <v>83</v>
      </c>
      <c r="AY358" s="19" t="s">
        <v>119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81</v>
      </c>
      <c r="BK358" s="232">
        <f>ROUND(I358*H358,2)</f>
        <v>0</v>
      </c>
      <c r="BL358" s="19" t="s">
        <v>126</v>
      </c>
      <c r="BM358" s="231" t="s">
        <v>547</v>
      </c>
    </row>
    <row r="359" spans="1:47" s="2" customFormat="1" ht="12">
      <c r="A359" s="40"/>
      <c r="B359" s="41"/>
      <c r="C359" s="42"/>
      <c r="D359" s="233" t="s">
        <v>128</v>
      </c>
      <c r="E359" s="42"/>
      <c r="F359" s="234" t="s">
        <v>548</v>
      </c>
      <c r="G359" s="42"/>
      <c r="H359" s="42"/>
      <c r="I359" s="138"/>
      <c r="J359" s="42"/>
      <c r="K359" s="42"/>
      <c r="L359" s="46"/>
      <c r="M359" s="235"/>
      <c r="N359" s="236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128</v>
      </c>
      <c r="AU359" s="19" t="s">
        <v>83</v>
      </c>
    </row>
    <row r="360" spans="1:51" s="13" customFormat="1" ht="12">
      <c r="A360" s="13"/>
      <c r="B360" s="237"/>
      <c r="C360" s="238"/>
      <c r="D360" s="233" t="s">
        <v>130</v>
      </c>
      <c r="E360" s="239" t="s">
        <v>21</v>
      </c>
      <c r="F360" s="240" t="s">
        <v>543</v>
      </c>
      <c r="G360" s="238"/>
      <c r="H360" s="241">
        <v>33.18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7" t="s">
        <v>130</v>
      </c>
      <c r="AU360" s="247" t="s">
        <v>83</v>
      </c>
      <c r="AV360" s="13" t="s">
        <v>83</v>
      </c>
      <c r="AW360" s="13" t="s">
        <v>35</v>
      </c>
      <c r="AX360" s="13" t="s">
        <v>73</v>
      </c>
      <c r="AY360" s="247" t="s">
        <v>119</v>
      </c>
    </row>
    <row r="361" spans="1:51" s="14" customFormat="1" ht="12">
      <c r="A361" s="14"/>
      <c r="B361" s="248"/>
      <c r="C361" s="249"/>
      <c r="D361" s="233" t="s">
        <v>130</v>
      </c>
      <c r="E361" s="250" t="s">
        <v>21</v>
      </c>
      <c r="F361" s="251" t="s">
        <v>132</v>
      </c>
      <c r="G361" s="249"/>
      <c r="H361" s="252">
        <v>33.18</v>
      </c>
      <c r="I361" s="253"/>
      <c r="J361" s="249"/>
      <c r="K361" s="249"/>
      <c r="L361" s="254"/>
      <c r="M361" s="255"/>
      <c r="N361" s="256"/>
      <c r="O361" s="256"/>
      <c r="P361" s="256"/>
      <c r="Q361" s="256"/>
      <c r="R361" s="256"/>
      <c r="S361" s="256"/>
      <c r="T361" s="25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8" t="s">
        <v>130</v>
      </c>
      <c r="AU361" s="258" t="s">
        <v>83</v>
      </c>
      <c r="AV361" s="14" t="s">
        <v>126</v>
      </c>
      <c r="AW361" s="14" t="s">
        <v>35</v>
      </c>
      <c r="AX361" s="14" t="s">
        <v>81</v>
      </c>
      <c r="AY361" s="258" t="s">
        <v>119</v>
      </c>
    </row>
    <row r="362" spans="1:65" s="2" customFormat="1" ht="16.5" customHeight="1">
      <c r="A362" s="40"/>
      <c r="B362" s="41"/>
      <c r="C362" s="220" t="s">
        <v>549</v>
      </c>
      <c r="D362" s="220" t="s">
        <v>121</v>
      </c>
      <c r="E362" s="221" t="s">
        <v>550</v>
      </c>
      <c r="F362" s="222" t="s">
        <v>551</v>
      </c>
      <c r="G362" s="223" t="s">
        <v>150</v>
      </c>
      <c r="H362" s="224">
        <v>33.18</v>
      </c>
      <c r="I362" s="225"/>
      <c r="J362" s="226">
        <f>ROUND(I362*H362,2)</f>
        <v>0</v>
      </c>
      <c r="K362" s="222" t="s">
        <v>125</v>
      </c>
      <c r="L362" s="46"/>
      <c r="M362" s="227" t="s">
        <v>21</v>
      </c>
      <c r="N362" s="228" t="s">
        <v>44</v>
      </c>
      <c r="O362" s="86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31" t="s">
        <v>126</v>
      </c>
      <c r="AT362" s="231" t="s">
        <v>121</v>
      </c>
      <c r="AU362" s="231" t="s">
        <v>83</v>
      </c>
      <c r="AY362" s="19" t="s">
        <v>119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9" t="s">
        <v>81</v>
      </c>
      <c r="BK362" s="232">
        <f>ROUND(I362*H362,2)</f>
        <v>0</v>
      </c>
      <c r="BL362" s="19" t="s">
        <v>126</v>
      </c>
      <c r="BM362" s="231" t="s">
        <v>552</v>
      </c>
    </row>
    <row r="363" spans="1:47" s="2" customFormat="1" ht="12">
      <c r="A363" s="40"/>
      <c r="B363" s="41"/>
      <c r="C363" s="42"/>
      <c r="D363" s="233" t="s">
        <v>128</v>
      </c>
      <c r="E363" s="42"/>
      <c r="F363" s="234" t="s">
        <v>553</v>
      </c>
      <c r="G363" s="42"/>
      <c r="H363" s="42"/>
      <c r="I363" s="138"/>
      <c r="J363" s="42"/>
      <c r="K363" s="42"/>
      <c r="L363" s="46"/>
      <c r="M363" s="235"/>
      <c r="N363" s="236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128</v>
      </c>
      <c r="AU363" s="19" t="s">
        <v>83</v>
      </c>
    </row>
    <row r="364" spans="1:51" s="13" customFormat="1" ht="12">
      <c r="A364" s="13"/>
      <c r="B364" s="237"/>
      <c r="C364" s="238"/>
      <c r="D364" s="233" t="s">
        <v>130</v>
      </c>
      <c r="E364" s="239" t="s">
        <v>21</v>
      </c>
      <c r="F364" s="240" t="s">
        <v>543</v>
      </c>
      <c r="G364" s="238"/>
      <c r="H364" s="241">
        <v>33.18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7" t="s">
        <v>130</v>
      </c>
      <c r="AU364" s="247" t="s">
        <v>83</v>
      </c>
      <c r="AV364" s="13" t="s">
        <v>83</v>
      </c>
      <c r="AW364" s="13" t="s">
        <v>35</v>
      </c>
      <c r="AX364" s="13" t="s">
        <v>73</v>
      </c>
      <c r="AY364" s="247" t="s">
        <v>119</v>
      </c>
    </row>
    <row r="365" spans="1:51" s="14" customFormat="1" ht="12">
      <c r="A365" s="14"/>
      <c r="B365" s="248"/>
      <c r="C365" s="249"/>
      <c r="D365" s="233" t="s">
        <v>130</v>
      </c>
      <c r="E365" s="250" t="s">
        <v>21</v>
      </c>
      <c r="F365" s="251" t="s">
        <v>132</v>
      </c>
      <c r="G365" s="249"/>
      <c r="H365" s="252">
        <v>33.18</v>
      </c>
      <c r="I365" s="253"/>
      <c r="J365" s="249"/>
      <c r="K365" s="249"/>
      <c r="L365" s="254"/>
      <c r="M365" s="255"/>
      <c r="N365" s="256"/>
      <c r="O365" s="256"/>
      <c r="P365" s="256"/>
      <c r="Q365" s="256"/>
      <c r="R365" s="256"/>
      <c r="S365" s="256"/>
      <c r="T365" s="25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8" t="s">
        <v>130</v>
      </c>
      <c r="AU365" s="258" t="s">
        <v>83</v>
      </c>
      <c r="AV365" s="14" t="s">
        <v>126</v>
      </c>
      <c r="AW365" s="14" t="s">
        <v>35</v>
      </c>
      <c r="AX365" s="14" t="s">
        <v>81</v>
      </c>
      <c r="AY365" s="258" t="s">
        <v>119</v>
      </c>
    </row>
    <row r="366" spans="1:63" s="12" customFormat="1" ht="22.8" customHeight="1">
      <c r="A366" s="12"/>
      <c r="B366" s="204"/>
      <c r="C366" s="205"/>
      <c r="D366" s="206" t="s">
        <v>72</v>
      </c>
      <c r="E366" s="218" t="s">
        <v>554</v>
      </c>
      <c r="F366" s="218" t="s">
        <v>555</v>
      </c>
      <c r="G366" s="205"/>
      <c r="H366" s="205"/>
      <c r="I366" s="208"/>
      <c r="J366" s="219">
        <f>BK366</f>
        <v>0</v>
      </c>
      <c r="K366" s="205"/>
      <c r="L366" s="210"/>
      <c r="M366" s="211"/>
      <c r="N366" s="212"/>
      <c r="O366" s="212"/>
      <c r="P366" s="213">
        <f>SUM(P367:P383)</f>
        <v>0</v>
      </c>
      <c r="Q366" s="212"/>
      <c r="R366" s="213">
        <f>SUM(R367:R383)</f>
        <v>0</v>
      </c>
      <c r="S366" s="212"/>
      <c r="T366" s="214">
        <f>SUM(T367:T383)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15" t="s">
        <v>81</v>
      </c>
      <c r="AT366" s="216" t="s">
        <v>72</v>
      </c>
      <c r="AU366" s="216" t="s">
        <v>81</v>
      </c>
      <c r="AY366" s="215" t="s">
        <v>119</v>
      </c>
      <c r="BK366" s="217">
        <f>SUM(BK367:BK383)</f>
        <v>0</v>
      </c>
    </row>
    <row r="367" spans="1:65" s="2" customFormat="1" ht="16.5" customHeight="1">
      <c r="A367" s="40"/>
      <c r="B367" s="41"/>
      <c r="C367" s="220" t="s">
        <v>556</v>
      </c>
      <c r="D367" s="220" t="s">
        <v>121</v>
      </c>
      <c r="E367" s="221" t="s">
        <v>557</v>
      </c>
      <c r="F367" s="222" t="s">
        <v>558</v>
      </c>
      <c r="G367" s="223" t="s">
        <v>248</v>
      </c>
      <c r="H367" s="224">
        <v>8.788</v>
      </c>
      <c r="I367" s="225"/>
      <c r="J367" s="226">
        <f>ROUND(I367*H367,2)</f>
        <v>0</v>
      </c>
      <c r="K367" s="222" t="s">
        <v>167</v>
      </c>
      <c r="L367" s="46"/>
      <c r="M367" s="227" t="s">
        <v>21</v>
      </c>
      <c r="N367" s="228" t="s">
        <v>44</v>
      </c>
      <c r="O367" s="86"/>
      <c r="P367" s="229">
        <f>O367*H367</f>
        <v>0</v>
      </c>
      <c r="Q367" s="229">
        <v>0</v>
      </c>
      <c r="R367" s="229">
        <f>Q367*H367</f>
        <v>0</v>
      </c>
      <c r="S367" s="229">
        <v>0</v>
      </c>
      <c r="T367" s="230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31" t="s">
        <v>126</v>
      </c>
      <c r="AT367" s="231" t="s">
        <v>121</v>
      </c>
      <c r="AU367" s="231" t="s">
        <v>83</v>
      </c>
      <c r="AY367" s="19" t="s">
        <v>119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9" t="s">
        <v>81</v>
      </c>
      <c r="BK367" s="232">
        <f>ROUND(I367*H367,2)</f>
        <v>0</v>
      </c>
      <c r="BL367" s="19" t="s">
        <v>126</v>
      </c>
      <c r="BM367" s="231" t="s">
        <v>559</v>
      </c>
    </row>
    <row r="368" spans="1:47" s="2" customFormat="1" ht="12">
      <c r="A368" s="40"/>
      <c r="B368" s="41"/>
      <c r="C368" s="42"/>
      <c r="D368" s="233" t="s">
        <v>128</v>
      </c>
      <c r="E368" s="42"/>
      <c r="F368" s="234" t="s">
        <v>560</v>
      </c>
      <c r="G368" s="42"/>
      <c r="H368" s="42"/>
      <c r="I368" s="138"/>
      <c r="J368" s="42"/>
      <c r="K368" s="42"/>
      <c r="L368" s="46"/>
      <c r="M368" s="235"/>
      <c r="N368" s="236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128</v>
      </c>
      <c r="AU368" s="19" t="s">
        <v>83</v>
      </c>
    </row>
    <row r="369" spans="1:51" s="13" customFormat="1" ht="12">
      <c r="A369" s="13"/>
      <c r="B369" s="237"/>
      <c r="C369" s="238"/>
      <c r="D369" s="233" t="s">
        <v>130</v>
      </c>
      <c r="E369" s="239" t="s">
        <v>21</v>
      </c>
      <c r="F369" s="240" t="s">
        <v>561</v>
      </c>
      <c r="G369" s="238"/>
      <c r="H369" s="241">
        <v>8.788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7" t="s">
        <v>130</v>
      </c>
      <c r="AU369" s="247" t="s">
        <v>83</v>
      </c>
      <c r="AV369" s="13" t="s">
        <v>83</v>
      </c>
      <c r="AW369" s="13" t="s">
        <v>35</v>
      </c>
      <c r="AX369" s="13" t="s">
        <v>73</v>
      </c>
      <c r="AY369" s="247" t="s">
        <v>119</v>
      </c>
    </row>
    <row r="370" spans="1:51" s="14" customFormat="1" ht="12">
      <c r="A370" s="14"/>
      <c r="B370" s="248"/>
      <c r="C370" s="249"/>
      <c r="D370" s="233" t="s">
        <v>130</v>
      </c>
      <c r="E370" s="250" t="s">
        <v>21</v>
      </c>
      <c r="F370" s="251" t="s">
        <v>132</v>
      </c>
      <c r="G370" s="249"/>
      <c r="H370" s="252">
        <v>8.788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8" t="s">
        <v>130</v>
      </c>
      <c r="AU370" s="258" t="s">
        <v>83</v>
      </c>
      <c r="AV370" s="14" t="s">
        <v>126</v>
      </c>
      <c r="AW370" s="14" t="s">
        <v>35</v>
      </c>
      <c r="AX370" s="14" t="s">
        <v>81</v>
      </c>
      <c r="AY370" s="258" t="s">
        <v>119</v>
      </c>
    </row>
    <row r="371" spans="1:65" s="2" customFormat="1" ht="24" customHeight="1">
      <c r="A371" s="40"/>
      <c r="B371" s="41"/>
      <c r="C371" s="220" t="s">
        <v>562</v>
      </c>
      <c r="D371" s="220" t="s">
        <v>121</v>
      </c>
      <c r="E371" s="221" t="s">
        <v>563</v>
      </c>
      <c r="F371" s="222" t="s">
        <v>564</v>
      </c>
      <c r="G371" s="223" t="s">
        <v>248</v>
      </c>
      <c r="H371" s="224">
        <v>87.88</v>
      </c>
      <c r="I371" s="225"/>
      <c r="J371" s="226">
        <f>ROUND(I371*H371,2)</f>
        <v>0</v>
      </c>
      <c r="K371" s="222" t="s">
        <v>167</v>
      </c>
      <c r="L371" s="46"/>
      <c r="M371" s="227" t="s">
        <v>21</v>
      </c>
      <c r="N371" s="228" t="s">
        <v>44</v>
      </c>
      <c r="O371" s="86"/>
      <c r="P371" s="229">
        <f>O371*H371</f>
        <v>0</v>
      </c>
      <c r="Q371" s="229">
        <v>0</v>
      </c>
      <c r="R371" s="229">
        <f>Q371*H371</f>
        <v>0</v>
      </c>
      <c r="S371" s="229">
        <v>0</v>
      </c>
      <c r="T371" s="230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31" t="s">
        <v>126</v>
      </c>
      <c r="AT371" s="231" t="s">
        <v>121</v>
      </c>
      <c r="AU371" s="231" t="s">
        <v>83</v>
      </c>
      <c r="AY371" s="19" t="s">
        <v>119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9" t="s">
        <v>81</v>
      </c>
      <c r="BK371" s="232">
        <f>ROUND(I371*H371,2)</f>
        <v>0</v>
      </c>
      <c r="BL371" s="19" t="s">
        <v>126</v>
      </c>
      <c r="BM371" s="231" t="s">
        <v>565</v>
      </c>
    </row>
    <row r="372" spans="1:47" s="2" customFormat="1" ht="12">
      <c r="A372" s="40"/>
      <c r="B372" s="41"/>
      <c r="C372" s="42"/>
      <c r="D372" s="233" t="s">
        <v>128</v>
      </c>
      <c r="E372" s="42"/>
      <c r="F372" s="234" t="s">
        <v>566</v>
      </c>
      <c r="G372" s="42"/>
      <c r="H372" s="42"/>
      <c r="I372" s="138"/>
      <c r="J372" s="42"/>
      <c r="K372" s="42"/>
      <c r="L372" s="46"/>
      <c r="M372" s="235"/>
      <c r="N372" s="236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128</v>
      </c>
      <c r="AU372" s="19" t="s">
        <v>83</v>
      </c>
    </row>
    <row r="373" spans="1:51" s="13" customFormat="1" ht="12">
      <c r="A373" s="13"/>
      <c r="B373" s="237"/>
      <c r="C373" s="238"/>
      <c r="D373" s="233" t="s">
        <v>130</v>
      </c>
      <c r="E373" s="239" t="s">
        <v>21</v>
      </c>
      <c r="F373" s="240" t="s">
        <v>561</v>
      </c>
      <c r="G373" s="238"/>
      <c r="H373" s="241">
        <v>8.788</v>
      </c>
      <c r="I373" s="242"/>
      <c r="J373" s="238"/>
      <c r="K373" s="238"/>
      <c r="L373" s="243"/>
      <c r="M373" s="244"/>
      <c r="N373" s="245"/>
      <c r="O373" s="245"/>
      <c r="P373" s="245"/>
      <c r="Q373" s="245"/>
      <c r="R373" s="245"/>
      <c r="S373" s="245"/>
      <c r="T373" s="24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7" t="s">
        <v>130</v>
      </c>
      <c r="AU373" s="247" t="s">
        <v>83</v>
      </c>
      <c r="AV373" s="13" t="s">
        <v>83</v>
      </c>
      <c r="AW373" s="13" t="s">
        <v>35</v>
      </c>
      <c r="AX373" s="13" t="s">
        <v>73</v>
      </c>
      <c r="AY373" s="247" t="s">
        <v>119</v>
      </c>
    </row>
    <row r="374" spans="1:51" s="15" customFormat="1" ht="12">
      <c r="A374" s="15"/>
      <c r="B374" s="259"/>
      <c r="C374" s="260"/>
      <c r="D374" s="233" t="s">
        <v>130</v>
      </c>
      <c r="E374" s="261" t="s">
        <v>21</v>
      </c>
      <c r="F374" s="262" t="s">
        <v>185</v>
      </c>
      <c r="G374" s="260"/>
      <c r="H374" s="263">
        <v>8.788</v>
      </c>
      <c r="I374" s="264"/>
      <c r="J374" s="260"/>
      <c r="K374" s="260"/>
      <c r="L374" s="265"/>
      <c r="M374" s="266"/>
      <c r="N374" s="267"/>
      <c r="O374" s="267"/>
      <c r="P374" s="267"/>
      <c r="Q374" s="267"/>
      <c r="R374" s="267"/>
      <c r="S374" s="267"/>
      <c r="T374" s="268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9" t="s">
        <v>130</v>
      </c>
      <c r="AU374" s="269" t="s">
        <v>83</v>
      </c>
      <c r="AV374" s="15" t="s">
        <v>138</v>
      </c>
      <c r="AW374" s="15" t="s">
        <v>35</v>
      </c>
      <c r="AX374" s="15" t="s">
        <v>73</v>
      </c>
      <c r="AY374" s="269" t="s">
        <v>119</v>
      </c>
    </row>
    <row r="375" spans="1:51" s="13" customFormat="1" ht="12">
      <c r="A375" s="13"/>
      <c r="B375" s="237"/>
      <c r="C375" s="238"/>
      <c r="D375" s="233" t="s">
        <v>130</v>
      </c>
      <c r="E375" s="239" t="s">
        <v>21</v>
      </c>
      <c r="F375" s="240" t="s">
        <v>567</v>
      </c>
      <c r="G375" s="238"/>
      <c r="H375" s="241">
        <v>87.88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7" t="s">
        <v>130</v>
      </c>
      <c r="AU375" s="247" t="s">
        <v>83</v>
      </c>
      <c r="AV375" s="13" t="s">
        <v>83</v>
      </c>
      <c r="AW375" s="13" t="s">
        <v>35</v>
      </c>
      <c r="AX375" s="13" t="s">
        <v>81</v>
      </c>
      <c r="AY375" s="247" t="s">
        <v>119</v>
      </c>
    </row>
    <row r="376" spans="1:65" s="2" customFormat="1" ht="24" customHeight="1">
      <c r="A376" s="40"/>
      <c r="B376" s="41"/>
      <c r="C376" s="220" t="s">
        <v>568</v>
      </c>
      <c r="D376" s="220" t="s">
        <v>121</v>
      </c>
      <c r="E376" s="221" t="s">
        <v>569</v>
      </c>
      <c r="F376" s="222" t="s">
        <v>570</v>
      </c>
      <c r="G376" s="223" t="s">
        <v>248</v>
      </c>
      <c r="H376" s="224">
        <v>3.108</v>
      </c>
      <c r="I376" s="225"/>
      <c r="J376" s="226">
        <f>ROUND(I376*H376,2)</f>
        <v>0</v>
      </c>
      <c r="K376" s="222" t="s">
        <v>167</v>
      </c>
      <c r="L376" s="46"/>
      <c r="M376" s="227" t="s">
        <v>21</v>
      </c>
      <c r="N376" s="228" t="s">
        <v>44</v>
      </c>
      <c r="O376" s="86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31" t="s">
        <v>126</v>
      </c>
      <c r="AT376" s="231" t="s">
        <v>121</v>
      </c>
      <c r="AU376" s="231" t="s">
        <v>83</v>
      </c>
      <c r="AY376" s="19" t="s">
        <v>119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9" t="s">
        <v>81</v>
      </c>
      <c r="BK376" s="232">
        <f>ROUND(I376*H376,2)</f>
        <v>0</v>
      </c>
      <c r="BL376" s="19" t="s">
        <v>126</v>
      </c>
      <c r="BM376" s="231" t="s">
        <v>571</v>
      </c>
    </row>
    <row r="377" spans="1:47" s="2" customFormat="1" ht="12">
      <c r="A377" s="40"/>
      <c r="B377" s="41"/>
      <c r="C377" s="42"/>
      <c r="D377" s="233" t="s">
        <v>128</v>
      </c>
      <c r="E377" s="42"/>
      <c r="F377" s="234" t="s">
        <v>572</v>
      </c>
      <c r="G377" s="42"/>
      <c r="H377" s="42"/>
      <c r="I377" s="138"/>
      <c r="J377" s="42"/>
      <c r="K377" s="42"/>
      <c r="L377" s="46"/>
      <c r="M377" s="235"/>
      <c r="N377" s="236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128</v>
      </c>
      <c r="AU377" s="19" t="s">
        <v>83</v>
      </c>
    </row>
    <row r="378" spans="1:51" s="13" customFormat="1" ht="12">
      <c r="A378" s="13"/>
      <c r="B378" s="237"/>
      <c r="C378" s="238"/>
      <c r="D378" s="233" t="s">
        <v>130</v>
      </c>
      <c r="E378" s="239" t="s">
        <v>21</v>
      </c>
      <c r="F378" s="240" t="s">
        <v>573</v>
      </c>
      <c r="G378" s="238"/>
      <c r="H378" s="241">
        <v>3.108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7" t="s">
        <v>130</v>
      </c>
      <c r="AU378" s="247" t="s">
        <v>83</v>
      </c>
      <c r="AV378" s="13" t="s">
        <v>83</v>
      </c>
      <c r="AW378" s="13" t="s">
        <v>35</v>
      </c>
      <c r="AX378" s="13" t="s">
        <v>73</v>
      </c>
      <c r="AY378" s="247" t="s">
        <v>119</v>
      </c>
    </row>
    <row r="379" spans="1:51" s="14" customFormat="1" ht="12">
      <c r="A379" s="14"/>
      <c r="B379" s="248"/>
      <c r="C379" s="249"/>
      <c r="D379" s="233" t="s">
        <v>130</v>
      </c>
      <c r="E379" s="250" t="s">
        <v>21</v>
      </c>
      <c r="F379" s="251" t="s">
        <v>132</v>
      </c>
      <c r="G379" s="249"/>
      <c r="H379" s="252">
        <v>3.108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8" t="s">
        <v>130</v>
      </c>
      <c r="AU379" s="258" t="s">
        <v>83</v>
      </c>
      <c r="AV379" s="14" t="s">
        <v>126</v>
      </c>
      <c r="AW379" s="14" t="s">
        <v>35</v>
      </c>
      <c r="AX379" s="14" t="s">
        <v>81</v>
      </c>
      <c r="AY379" s="258" t="s">
        <v>119</v>
      </c>
    </row>
    <row r="380" spans="1:65" s="2" customFormat="1" ht="24" customHeight="1">
      <c r="A380" s="40"/>
      <c r="B380" s="41"/>
      <c r="C380" s="220" t="s">
        <v>574</v>
      </c>
      <c r="D380" s="220" t="s">
        <v>121</v>
      </c>
      <c r="E380" s="221" t="s">
        <v>575</v>
      </c>
      <c r="F380" s="222" t="s">
        <v>576</v>
      </c>
      <c r="G380" s="223" t="s">
        <v>248</v>
      </c>
      <c r="H380" s="224">
        <v>4.301</v>
      </c>
      <c r="I380" s="225"/>
      <c r="J380" s="226">
        <f>ROUND(I380*H380,2)</f>
        <v>0</v>
      </c>
      <c r="K380" s="222" t="s">
        <v>167</v>
      </c>
      <c r="L380" s="46"/>
      <c r="M380" s="227" t="s">
        <v>21</v>
      </c>
      <c r="N380" s="228" t="s">
        <v>44</v>
      </c>
      <c r="O380" s="86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31" t="s">
        <v>126</v>
      </c>
      <c r="AT380" s="231" t="s">
        <v>121</v>
      </c>
      <c r="AU380" s="231" t="s">
        <v>83</v>
      </c>
      <c r="AY380" s="19" t="s">
        <v>119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9" t="s">
        <v>81</v>
      </c>
      <c r="BK380" s="232">
        <f>ROUND(I380*H380,2)</f>
        <v>0</v>
      </c>
      <c r="BL380" s="19" t="s">
        <v>126</v>
      </c>
      <c r="BM380" s="231" t="s">
        <v>577</v>
      </c>
    </row>
    <row r="381" spans="1:47" s="2" customFormat="1" ht="12">
      <c r="A381" s="40"/>
      <c r="B381" s="41"/>
      <c r="C381" s="42"/>
      <c r="D381" s="233" t="s">
        <v>128</v>
      </c>
      <c r="E381" s="42"/>
      <c r="F381" s="234" t="s">
        <v>578</v>
      </c>
      <c r="G381" s="42"/>
      <c r="H381" s="42"/>
      <c r="I381" s="138"/>
      <c r="J381" s="42"/>
      <c r="K381" s="42"/>
      <c r="L381" s="46"/>
      <c r="M381" s="235"/>
      <c r="N381" s="236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128</v>
      </c>
      <c r="AU381" s="19" t="s">
        <v>83</v>
      </c>
    </row>
    <row r="382" spans="1:51" s="13" customFormat="1" ht="12">
      <c r="A382" s="13"/>
      <c r="B382" s="237"/>
      <c r="C382" s="238"/>
      <c r="D382" s="233" t="s">
        <v>130</v>
      </c>
      <c r="E382" s="239" t="s">
        <v>21</v>
      </c>
      <c r="F382" s="240" t="s">
        <v>579</v>
      </c>
      <c r="G382" s="238"/>
      <c r="H382" s="241">
        <v>4.301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7" t="s">
        <v>130</v>
      </c>
      <c r="AU382" s="247" t="s">
        <v>83</v>
      </c>
      <c r="AV382" s="13" t="s">
        <v>83</v>
      </c>
      <c r="AW382" s="13" t="s">
        <v>35</v>
      </c>
      <c r="AX382" s="13" t="s">
        <v>73</v>
      </c>
      <c r="AY382" s="247" t="s">
        <v>119</v>
      </c>
    </row>
    <row r="383" spans="1:51" s="14" customFormat="1" ht="12">
      <c r="A383" s="14"/>
      <c r="B383" s="248"/>
      <c r="C383" s="249"/>
      <c r="D383" s="233" t="s">
        <v>130</v>
      </c>
      <c r="E383" s="250" t="s">
        <v>21</v>
      </c>
      <c r="F383" s="251" t="s">
        <v>132</v>
      </c>
      <c r="G383" s="249"/>
      <c r="H383" s="252">
        <v>4.301</v>
      </c>
      <c r="I383" s="253"/>
      <c r="J383" s="249"/>
      <c r="K383" s="249"/>
      <c r="L383" s="254"/>
      <c r="M383" s="255"/>
      <c r="N383" s="256"/>
      <c r="O383" s="256"/>
      <c r="P383" s="256"/>
      <c r="Q383" s="256"/>
      <c r="R383" s="256"/>
      <c r="S383" s="256"/>
      <c r="T383" s="25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8" t="s">
        <v>130</v>
      </c>
      <c r="AU383" s="258" t="s">
        <v>83</v>
      </c>
      <c r="AV383" s="14" t="s">
        <v>126</v>
      </c>
      <c r="AW383" s="14" t="s">
        <v>35</v>
      </c>
      <c r="AX383" s="14" t="s">
        <v>81</v>
      </c>
      <c r="AY383" s="258" t="s">
        <v>119</v>
      </c>
    </row>
    <row r="384" spans="1:63" s="12" customFormat="1" ht="22.8" customHeight="1">
      <c r="A384" s="12"/>
      <c r="B384" s="204"/>
      <c r="C384" s="205"/>
      <c r="D384" s="206" t="s">
        <v>72</v>
      </c>
      <c r="E384" s="218" t="s">
        <v>580</v>
      </c>
      <c r="F384" s="218" t="s">
        <v>581</v>
      </c>
      <c r="G384" s="205"/>
      <c r="H384" s="205"/>
      <c r="I384" s="208"/>
      <c r="J384" s="219">
        <f>BK384</f>
        <v>0</v>
      </c>
      <c r="K384" s="205"/>
      <c r="L384" s="210"/>
      <c r="M384" s="211"/>
      <c r="N384" s="212"/>
      <c r="O384" s="212"/>
      <c r="P384" s="213">
        <f>SUM(P385:P391)</f>
        <v>0</v>
      </c>
      <c r="Q384" s="212"/>
      <c r="R384" s="213">
        <f>SUM(R385:R391)</f>
        <v>0</v>
      </c>
      <c r="S384" s="212"/>
      <c r="T384" s="214">
        <f>SUM(T385:T391)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5" t="s">
        <v>81</v>
      </c>
      <c r="AT384" s="216" t="s">
        <v>72</v>
      </c>
      <c r="AU384" s="216" t="s">
        <v>81</v>
      </c>
      <c r="AY384" s="215" t="s">
        <v>119</v>
      </c>
      <c r="BK384" s="217">
        <f>SUM(BK385:BK391)</f>
        <v>0</v>
      </c>
    </row>
    <row r="385" spans="1:65" s="2" customFormat="1" ht="24" customHeight="1">
      <c r="A385" s="40"/>
      <c r="B385" s="41"/>
      <c r="C385" s="220" t="s">
        <v>582</v>
      </c>
      <c r="D385" s="220" t="s">
        <v>121</v>
      </c>
      <c r="E385" s="221" t="s">
        <v>583</v>
      </c>
      <c r="F385" s="222" t="s">
        <v>584</v>
      </c>
      <c r="G385" s="223" t="s">
        <v>248</v>
      </c>
      <c r="H385" s="224">
        <v>13.577</v>
      </c>
      <c r="I385" s="225"/>
      <c r="J385" s="226">
        <f>ROUND(I385*H385,2)</f>
        <v>0</v>
      </c>
      <c r="K385" s="222" t="s">
        <v>167</v>
      </c>
      <c r="L385" s="46"/>
      <c r="M385" s="227" t="s">
        <v>21</v>
      </c>
      <c r="N385" s="228" t="s">
        <v>44</v>
      </c>
      <c r="O385" s="86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31" t="s">
        <v>126</v>
      </c>
      <c r="AT385" s="231" t="s">
        <v>121</v>
      </c>
      <c r="AU385" s="231" t="s">
        <v>83</v>
      </c>
      <c r="AY385" s="19" t="s">
        <v>119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9" t="s">
        <v>81</v>
      </c>
      <c r="BK385" s="232">
        <f>ROUND(I385*H385,2)</f>
        <v>0</v>
      </c>
      <c r="BL385" s="19" t="s">
        <v>126</v>
      </c>
      <c r="BM385" s="231" t="s">
        <v>585</v>
      </c>
    </row>
    <row r="386" spans="1:47" s="2" customFormat="1" ht="12">
      <c r="A386" s="40"/>
      <c r="B386" s="41"/>
      <c r="C386" s="42"/>
      <c r="D386" s="233" t="s">
        <v>128</v>
      </c>
      <c r="E386" s="42"/>
      <c r="F386" s="234" t="s">
        <v>586</v>
      </c>
      <c r="G386" s="42"/>
      <c r="H386" s="42"/>
      <c r="I386" s="138"/>
      <c r="J386" s="42"/>
      <c r="K386" s="42"/>
      <c r="L386" s="46"/>
      <c r="M386" s="235"/>
      <c r="N386" s="236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128</v>
      </c>
      <c r="AU386" s="19" t="s">
        <v>83</v>
      </c>
    </row>
    <row r="387" spans="1:51" s="13" customFormat="1" ht="12">
      <c r="A387" s="13"/>
      <c r="B387" s="237"/>
      <c r="C387" s="238"/>
      <c r="D387" s="233" t="s">
        <v>130</v>
      </c>
      <c r="E387" s="239" t="s">
        <v>21</v>
      </c>
      <c r="F387" s="240" t="s">
        <v>587</v>
      </c>
      <c r="G387" s="238"/>
      <c r="H387" s="241">
        <v>13.577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7" t="s">
        <v>130</v>
      </c>
      <c r="AU387" s="247" t="s">
        <v>83</v>
      </c>
      <c r="AV387" s="13" t="s">
        <v>83</v>
      </c>
      <c r="AW387" s="13" t="s">
        <v>35</v>
      </c>
      <c r="AX387" s="13" t="s">
        <v>73</v>
      </c>
      <c r="AY387" s="247" t="s">
        <v>119</v>
      </c>
    </row>
    <row r="388" spans="1:51" s="14" customFormat="1" ht="12">
      <c r="A388" s="14"/>
      <c r="B388" s="248"/>
      <c r="C388" s="249"/>
      <c r="D388" s="233" t="s">
        <v>130</v>
      </c>
      <c r="E388" s="250" t="s">
        <v>21</v>
      </c>
      <c r="F388" s="251" t="s">
        <v>132</v>
      </c>
      <c r="G388" s="249"/>
      <c r="H388" s="252">
        <v>13.577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8" t="s">
        <v>130</v>
      </c>
      <c r="AU388" s="258" t="s">
        <v>83</v>
      </c>
      <c r="AV388" s="14" t="s">
        <v>126</v>
      </c>
      <c r="AW388" s="14" t="s">
        <v>35</v>
      </c>
      <c r="AX388" s="14" t="s">
        <v>81</v>
      </c>
      <c r="AY388" s="258" t="s">
        <v>119</v>
      </c>
    </row>
    <row r="389" spans="1:65" s="2" customFormat="1" ht="24" customHeight="1">
      <c r="A389" s="40"/>
      <c r="B389" s="41"/>
      <c r="C389" s="220" t="s">
        <v>588</v>
      </c>
      <c r="D389" s="220" t="s">
        <v>121</v>
      </c>
      <c r="E389" s="221" t="s">
        <v>589</v>
      </c>
      <c r="F389" s="222" t="s">
        <v>590</v>
      </c>
      <c r="G389" s="223" t="s">
        <v>248</v>
      </c>
      <c r="H389" s="224">
        <v>0.328</v>
      </c>
      <c r="I389" s="225"/>
      <c r="J389" s="226">
        <f>ROUND(I389*H389,2)</f>
        <v>0</v>
      </c>
      <c r="K389" s="222" t="s">
        <v>167</v>
      </c>
      <c r="L389" s="46"/>
      <c r="M389" s="227" t="s">
        <v>21</v>
      </c>
      <c r="N389" s="228" t="s">
        <v>44</v>
      </c>
      <c r="O389" s="86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31" t="s">
        <v>126</v>
      </c>
      <c r="AT389" s="231" t="s">
        <v>121</v>
      </c>
      <c r="AU389" s="231" t="s">
        <v>83</v>
      </c>
      <c r="AY389" s="19" t="s">
        <v>119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9" t="s">
        <v>81</v>
      </c>
      <c r="BK389" s="232">
        <f>ROUND(I389*H389,2)</f>
        <v>0</v>
      </c>
      <c r="BL389" s="19" t="s">
        <v>126</v>
      </c>
      <c r="BM389" s="231" t="s">
        <v>591</v>
      </c>
    </row>
    <row r="390" spans="1:47" s="2" customFormat="1" ht="12">
      <c r="A390" s="40"/>
      <c r="B390" s="41"/>
      <c r="C390" s="42"/>
      <c r="D390" s="233" t="s">
        <v>128</v>
      </c>
      <c r="E390" s="42"/>
      <c r="F390" s="234" t="s">
        <v>592</v>
      </c>
      <c r="G390" s="42"/>
      <c r="H390" s="42"/>
      <c r="I390" s="138"/>
      <c r="J390" s="42"/>
      <c r="K390" s="42"/>
      <c r="L390" s="46"/>
      <c r="M390" s="235"/>
      <c r="N390" s="236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128</v>
      </c>
      <c r="AU390" s="19" t="s">
        <v>83</v>
      </c>
    </row>
    <row r="391" spans="1:51" s="13" customFormat="1" ht="12">
      <c r="A391" s="13"/>
      <c r="B391" s="237"/>
      <c r="C391" s="238"/>
      <c r="D391" s="233" t="s">
        <v>130</v>
      </c>
      <c r="E391" s="239" t="s">
        <v>21</v>
      </c>
      <c r="F391" s="240" t="s">
        <v>593</v>
      </c>
      <c r="G391" s="238"/>
      <c r="H391" s="241">
        <v>0.328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7" t="s">
        <v>130</v>
      </c>
      <c r="AU391" s="247" t="s">
        <v>83</v>
      </c>
      <c r="AV391" s="13" t="s">
        <v>83</v>
      </c>
      <c r="AW391" s="13" t="s">
        <v>35</v>
      </c>
      <c r="AX391" s="13" t="s">
        <v>81</v>
      </c>
      <c r="AY391" s="247" t="s">
        <v>119</v>
      </c>
    </row>
    <row r="392" spans="1:63" s="12" customFormat="1" ht="25.9" customHeight="1">
      <c r="A392" s="12"/>
      <c r="B392" s="204"/>
      <c r="C392" s="205"/>
      <c r="D392" s="206" t="s">
        <v>72</v>
      </c>
      <c r="E392" s="207" t="s">
        <v>594</v>
      </c>
      <c r="F392" s="207" t="s">
        <v>595</v>
      </c>
      <c r="G392" s="205"/>
      <c r="H392" s="205"/>
      <c r="I392" s="208"/>
      <c r="J392" s="209">
        <f>BK392</f>
        <v>0</v>
      </c>
      <c r="K392" s="205"/>
      <c r="L392" s="210"/>
      <c r="M392" s="211"/>
      <c r="N392" s="212"/>
      <c r="O392" s="212"/>
      <c r="P392" s="213">
        <f>SUM(P393:P401)</f>
        <v>0</v>
      </c>
      <c r="Q392" s="212"/>
      <c r="R392" s="213">
        <f>SUM(R393:R401)</f>
        <v>0</v>
      </c>
      <c r="S392" s="212"/>
      <c r="T392" s="214">
        <f>SUM(T393:T401)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15" t="s">
        <v>126</v>
      </c>
      <c r="AT392" s="216" t="s">
        <v>72</v>
      </c>
      <c r="AU392" s="216" t="s">
        <v>73</v>
      </c>
      <c r="AY392" s="215" t="s">
        <v>119</v>
      </c>
      <c r="BK392" s="217">
        <f>SUM(BK393:BK401)</f>
        <v>0</v>
      </c>
    </row>
    <row r="393" spans="1:65" s="2" customFormat="1" ht="16.5" customHeight="1">
      <c r="A393" s="40"/>
      <c r="B393" s="41"/>
      <c r="C393" s="220" t="s">
        <v>596</v>
      </c>
      <c r="D393" s="220" t="s">
        <v>121</v>
      </c>
      <c r="E393" s="221" t="s">
        <v>597</v>
      </c>
      <c r="F393" s="222" t="s">
        <v>598</v>
      </c>
      <c r="G393" s="223" t="s">
        <v>599</v>
      </c>
      <c r="H393" s="224">
        <v>1</v>
      </c>
      <c r="I393" s="225"/>
      <c r="J393" s="226">
        <f>ROUND(I393*H393,2)</f>
        <v>0</v>
      </c>
      <c r="K393" s="222" t="s">
        <v>21</v>
      </c>
      <c r="L393" s="46"/>
      <c r="M393" s="227" t="s">
        <v>21</v>
      </c>
      <c r="N393" s="228" t="s">
        <v>44</v>
      </c>
      <c r="O393" s="86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31" t="s">
        <v>510</v>
      </c>
      <c r="AT393" s="231" t="s">
        <v>121</v>
      </c>
      <c r="AU393" s="231" t="s">
        <v>81</v>
      </c>
      <c r="AY393" s="19" t="s">
        <v>119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9" t="s">
        <v>81</v>
      </c>
      <c r="BK393" s="232">
        <f>ROUND(I393*H393,2)</f>
        <v>0</v>
      </c>
      <c r="BL393" s="19" t="s">
        <v>510</v>
      </c>
      <c r="BM393" s="231" t="s">
        <v>600</v>
      </c>
    </row>
    <row r="394" spans="1:47" s="2" customFormat="1" ht="12">
      <c r="A394" s="40"/>
      <c r="B394" s="41"/>
      <c r="C394" s="42"/>
      <c r="D394" s="233" t="s">
        <v>128</v>
      </c>
      <c r="E394" s="42"/>
      <c r="F394" s="234" t="s">
        <v>598</v>
      </c>
      <c r="G394" s="42"/>
      <c r="H394" s="42"/>
      <c r="I394" s="138"/>
      <c r="J394" s="42"/>
      <c r="K394" s="42"/>
      <c r="L394" s="46"/>
      <c r="M394" s="235"/>
      <c r="N394" s="236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128</v>
      </c>
      <c r="AU394" s="19" t="s">
        <v>81</v>
      </c>
    </row>
    <row r="395" spans="1:51" s="13" customFormat="1" ht="12">
      <c r="A395" s="13"/>
      <c r="B395" s="237"/>
      <c r="C395" s="238"/>
      <c r="D395" s="233" t="s">
        <v>130</v>
      </c>
      <c r="E395" s="239" t="s">
        <v>21</v>
      </c>
      <c r="F395" s="240" t="s">
        <v>81</v>
      </c>
      <c r="G395" s="238"/>
      <c r="H395" s="241">
        <v>1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7" t="s">
        <v>130</v>
      </c>
      <c r="AU395" s="247" t="s">
        <v>81</v>
      </c>
      <c r="AV395" s="13" t="s">
        <v>83</v>
      </c>
      <c r="AW395" s="13" t="s">
        <v>35</v>
      </c>
      <c r="AX395" s="13" t="s">
        <v>81</v>
      </c>
      <c r="AY395" s="247" t="s">
        <v>119</v>
      </c>
    </row>
    <row r="396" spans="1:65" s="2" customFormat="1" ht="16.5" customHeight="1">
      <c r="A396" s="40"/>
      <c r="B396" s="41"/>
      <c r="C396" s="220" t="s">
        <v>601</v>
      </c>
      <c r="D396" s="220" t="s">
        <v>121</v>
      </c>
      <c r="E396" s="221" t="s">
        <v>602</v>
      </c>
      <c r="F396" s="222" t="s">
        <v>603</v>
      </c>
      <c r="G396" s="223" t="s">
        <v>495</v>
      </c>
      <c r="H396" s="224">
        <v>1</v>
      </c>
      <c r="I396" s="225"/>
      <c r="J396" s="226">
        <f>ROUND(I396*H396,2)</f>
        <v>0</v>
      </c>
      <c r="K396" s="222" t="s">
        <v>21</v>
      </c>
      <c r="L396" s="46"/>
      <c r="M396" s="227" t="s">
        <v>21</v>
      </c>
      <c r="N396" s="228" t="s">
        <v>44</v>
      </c>
      <c r="O396" s="86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1" t="s">
        <v>510</v>
      </c>
      <c r="AT396" s="231" t="s">
        <v>121</v>
      </c>
      <c r="AU396" s="231" t="s">
        <v>81</v>
      </c>
      <c r="AY396" s="19" t="s">
        <v>119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9" t="s">
        <v>81</v>
      </c>
      <c r="BK396" s="232">
        <f>ROUND(I396*H396,2)</f>
        <v>0</v>
      </c>
      <c r="BL396" s="19" t="s">
        <v>510</v>
      </c>
      <c r="BM396" s="231" t="s">
        <v>604</v>
      </c>
    </row>
    <row r="397" spans="1:47" s="2" customFormat="1" ht="12">
      <c r="A397" s="40"/>
      <c r="B397" s="41"/>
      <c r="C397" s="42"/>
      <c r="D397" s="233" t="s">
        <v>128</v>
      </c>
      <c r="E397" s="42"/>
      <c r="F397" s="234" t="s">
        <v>603</v>
      </c>
      <c r="G397" s="42"/>
      <c r="H397" s="42"/>
      <c r="I397" s="138"/>
      <c r="J397" s="42"/>
      <c r="K397" s="42"/>
      <c r="L397" s="46"/>
      <c r="M397" s="235"/>
      <c r="N397" s="236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128</v>
      </c>
      <c r="AU397" s="19" t="s">
        <v>81</v>
      </c>
    </row>
    <row r="398" spans="1:51" s="13" customFormat="1" ht="12">
      <c r="A398" s="13"/>
      <c r="B398" s="237"/>
      <c r="C398" s="238"/>
      <c r="D398" s="233" t="s">
        <v>130</v>
      </c>
      <c r="E398" s="239" t="s">
        <v>21</v>
      </c>
      <c r="F398" s="240" t="s">
        <v>81</v>
      </c>
      <c r="G398" s="238"/>
      <c r="H398" s="241">
        <v>1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7" t="s">
        <v>130</v>
      </c>
      <c r="AU398" s="247" t="s">
        <v>81</v>
      </c>
      <c r="AV398" s="13" t="s">
        <v>83</v>
      </c>
      <c r="AW398" s="13" t="s">
        <v>35</v>
      </c>
      <c r="AX398" s="13" t="s">
        <v>81</v>
      </c>
      <c r="AY398" s="247" t="s">
        <v>119</v>
      </c>
    </row>
    <row r="399" spans="1:65" s="2" customFormat="1" ht="16.5" customHeight="1">
      <c r="A399" s="40"/>
      <c r="B399" s="41"/>
      <c r="C399" s="220" t="s">
        <v>605</v>
      </c>
      <c r="D399" s="220" t="s">
        <v>121</v>
      </c>
      <c r="E399" s="221" t="s">
        <v>606</v>
      </c>
      <c r="F399" s="222" t="s">
        <v>607</v>
      </c>
      <c r="G399" s="223" t="s">
        <v>21</v>
      </c>
      <c r="H399" s="224">
        <v>2</v>
      </c>
      <c r="I399" s="225"/>
      <c r="J399" s="226">
        <f>ROUND(I399*H399,2)</f>
        <v>0</v>
      </c>
      <c r="K399" s="222" t="s">
        <v>21</v>
      </c>
      <c r="L399" s="46"/>
      <c r="M399" s="227" t="s">
        <v>21</v>
      </c>
      <c r="N399" s="228" t="s">
        <v>44</v>
      </c>
      <c r="O399" s="86"/>
      <c r="P399" s="229">
        <f>O399*H399</f>
        <v>0</v>
      </c>
      <c r="Q399" s="229">
        <v>0</v>
      </c>
      <c r="R399" s="229">
        <f>Q399*H399</f>
        <v>0</v>
      </c>
      <c r="S399" s="229">
        <v>0</v>
      </c>
      <c r="T399" s="230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31" t="s">
        <v>510</v>
      </c>
      <c r="AT399" s="231" t="s">
        <v>121</v>
      </c>
      <c r="AU399" s="231" t="s">
        <v>81</v>
      </c>
      <c r="AY399" s="19" t="s">
        <v>119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9" t="s">
        <v>81</v>
      </c>
      <c r="BK399" s="232">
        <f>ROUND(I399*H399,2)</f>
        <v>0</v>
      </c>
      <c r="BL399" s="19" t="s">
        <v>510</v>
      </c>
      <c r="BM399" s="231" t="s">
        <v>608</v>
      </c>
    </row>
    <row r="400" spans="1:47" s="2" customFormat="1" ht="12">
      <c r="A400" s="40"/>
      <c r="B400" s="41"/>
      <c r="C400" s="42"/>
      <c r="D400" s="233" t="s">
        <v>128</v>
      </c>
      <c r="E400" s="42"/>
      <c r="F400" s="234" t="s">
        <v>607</v>
      </c>
      <c r="G400" s="42"/>
      <c r="H400" s="42"/>
      <c r="I400" s="138"/>
      <c r="J400" s="42"/>
      <c r="K400" s="42"/>
      <c r="L400" s="46"/>
      <c r="M400" s="235"/>
      <c r="N400" s="236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128</v>
      </c>
      <c r="AU400" s="19" t="s">
        <v>81</v>
      </c>
    </row>
    <row r="401" spans="1:51" s="13" customFormat="1" ht="12">
      <c r="A401" s="13"/>
      <c r="B401" s="237"/>
      <c r="C401" s="238"/>
      <c r="D401" s="233" t="s">
        <v>130</v>
      </c>
      <c r="E401" s="239" t="s">
        <v>21</v>
      </c>
      <c r="F401" s="240" t="s">
        <v>83</v>
      </c>
      <c r="G401" s="238"/>
      <c r="H401" s="241">
        <v>2</v>
      </c>
      <c r="I401" s="242"/>
      <c r="J401" s="238"/>
      <c r="K401" s="238"/>
      <c r="L401" s="243"/>
      <c r="M401" s="290"/>
      <c r="N401" s="291"/>
      <c r="O401" s="291"/>
      <c r="P401" s="291"/>
      <c r="Q401" s="291"/>
      <c r="R401" s="291"/>
      <c r="S401" s="291"/>
      <c r="T401" s="29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7" t="s">
        <v>130</v>
      </c>
      <c r="AU401" s="247" t="s">
        <v>81</v>
      </c>
      <c r="AV401" s="13" t="s">
        <v>83</v>
      </c>
      <c r="AW401" s="13" t="s">
        <v>35</v>
      </c>
      <c r="AX401" s="13" t="s">
        <v>81</v>
      </c>
      <c r="AY401" s="247" t="s">
        <v>119</v>
      </c>
    </row>
    <row r="402" spans="1:31" s="2" customFormat="1" ht="6.95" customHeight="1">
      <c r="A402" s="40"/>
      <c r="B402" s="61"/>
      <c r="C402" s="62"/>
      <c r="D402" s="62"/>
      <c r="E402" s="62"/>
      <c r="F402" s="62"/>
      <c r="G402" s="62"/>
      <c r="H402" s="62"/>
      <c r="I402" s="168"/>
      <c r="J402" s="62"/>
      <c r="K402" s="62"/>
      <c r="L402" s="46"/>
      <c r="M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</row>
  </sheetData>
  <sheetProtection password="C6EC" sheet="1" objects="1" scenarios="1" formatColumns="0" formatRows="0" autoFilter="0"/>
  <autoFilter ref="C88:K40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83</v>
      </c>
    </row>
    <row r="4" spans="2:46" s="1" customFormat="1" ht="24.95" customHeight="1">
      <c r="B4" s="22"/>
      <c r="D4" s="134" t="s">
        <v>87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25.5" customHeight="1">
      <c r="B7" s="22"/>
      <c r="E7" s="137" t="str">
        <f>'Rekapitulace stavby'!K6</f>
        <v>Rekonstrukce vodovodní přípojky pro ZŠ Záhuní Frenštát p/R (rozdělení odběrů pro objekty č.p. 408 a 407)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88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609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21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22</v>
      </c>
      <c r="E12" s="40"/>
      <c r="F12" s="141" t="s">
        <v>23</v>
      </c>
      <c r="G12" s="40"/>
      <c r="H12" s="40"/>
      <c r="I12" s="142" t="s">
        <v>24</v>
      </c>
      <c r="J12" s="143" t="str">
        <f>'Rekapitulace stavby'!AN8</f>
        <v>1. 11. 2019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26</v>
      </c>
      <c r="E14" s="40"/>
      <c r="F14" s="40"/>
      <c r="G14" s="40"/>
      <c r="H14" s="40"/>
      <c r="I14" s="142" t="s">
        <v>27</v>
      </c>
      <c r="J14" s="141" t="s">
        <v>21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28</v>
      </c>
      <c r="F15" s="40"/>
      <c r="G15" s="40"/>
      <c r="H15" s="40"/>
      <c r="I15" s="142" t="s">
        <v>29</v>
      </c>
      <c r="J15" s="141" t="s">
        <v>21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30</v>
      </c>
      <c r="E17" s="40"/>
      <c r="F17" s="40"/>
      <c r="G17" s="40"/>
      <c r="H17" s="40"/>
      <c r="I17" s="142" t="s">
        <v>27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29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32</v>
      </c>
      <c r="E20" s="40"/>
      <c r="F20" s="40"/>
      <c r="G20" s="40"/>
      <c r="H20" s="40"/>
      <c r="I20" s="142" t="s">
        <v>27</v>
      </c>
      <c r="J20" s="141" t="s">
        <v>33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34</v>
      </c>
      <c r="F21" s="40"/>
      <c r="G21" s="40"/>
      <c r="H21" s="40"/>
      <c r="I21" s="142" t="s">
        <v>29</v>
      </c>
      <c r="J21" s="141" t="s">
        <v>21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36</v>
      </c>
      <c r="E23" s="40"/>
      <c r="F23" s="40"/>
      <c r="G23" s="40"/>
      <c r="H23" s="40"/>
      <c r="I23" s="142" t="s">
        <v>27</v>
      </c>
      <c r="J23" s="141" t="s">
        <v>33</v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">
        <v>34</v>
      </c>
      <c r="F24" s="40"/>
      <c r="G24" s="40"/>
      <c r="H24" s="40"/>
      <c r="I24" s="142" t="s">
        <v>29</v>
      </c>
      <c r="J24" s="141" t="s">
        <v>21</v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37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21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39</v>
      </c>
      <c r="E30" s="40"/>
      <c r="F30" s="40"/>
      <c r="G30" s="40"/>
      <c r="H30" s="40"/>
      <c r="I30" s="138"/>
      <c r="J30" s="152">
        <f>ROUND(J85,2)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41</v>
      </c>
      <c r="G32" s="40"/>
      <c r="H32" s="40"/>
      <c r="I32" s="154" t="s">
        <v>40</v>
      </c>
      <c r="J32" s="153" t="s">
        <v>42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36" t="s">
        <v>44</v>
      </c>
      <c r="F33" s="156">
        <f>ROUND((SUM(BE85:BE221)),2)</f>
        <v>0</v>
      </c>
      <c r="G33" s="40"/>
      <c r="H33" s="40"/>
      <c r="I33" s="157">
        <v>0.21</v>
      </c>
      <c r="J33" s="156">
        <f>ROUND(((SUM(BE85:BE221))*I33),2)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45</v>
      </c>
      <c r="F34" s="156">
        <f>ROUND((SUM(BF85:BF221)),2)</f>
        <v>0</v>
      </c>
      <c r="G34" s="40"/>
      <c r="H34" s="40"/>
      <c r="I34" s="157">
        <v>0.15</v>
      </c>
      <c r="J34" s="156">
        <f>ROUND(((SUM(BF85:BF221))*I34),2)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46</v>
      </c>
      <c r="F35" s="156">
        <f>ROUND((SUM(BG85:BG221)),2)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47</v>
      </c>
      <c r="F36" s="156">
        <f>ROUND((SUM(BH85:BH221)),2)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48</v>
      </c>
      <c r="F37" s="156">
        <f>ROUND((SUM(BI85:BI221)),2)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5.5" customHeight="1">
      <c r="A48" s="40"/>
      <c r="B48" s="41"/>
      <c r="C48" s="42"/>
      <c r="D48" s="42"/>
      <c r="E48" s="172" t="str">
        <f>E7</f>
        <v>Rekonstrukce vodovodní přípojky pro ZŠ Záhuní Frenštát p/R (rozdělení odběrů pro objekty č.p. 408 a 407)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075/2019 (407) - Odběr pro objekt č.p. 407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Frenštát p/R</v>
      </c>
      <c r="G52" s="42"/>
      <c r="H52" s="42"/>
      <c r="I52" s="142" t="s">
        <v>24</v>
      </c>
      <c r="J52" s="74" t="str">
        <f>IF(J12="","",J12)</f>
        <v>1. 11. 2019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7.9" customHeight="1">
      <c r="A54" s="40"/>
      <c r="B54" s="41"/>
      <c r="C54" s="34" t="s">
        <v>26</v>
      </c>
      <c r="D54" s="42"/>
      <c r="E54" s="42"/>
      <c r="F54" s="29" t="str">
        <f>E15</f>
        <v>Město Frenštát p/R</v>
      </c>
      <c r="G54" s="42"/>
      <c r="H54" s="42"/>
      <c r="I54" s="142" t="s">
        <v>32</v>
      </c>
      <c r="J54" s="38" t="str">
        <f>E21</f>
        <v>AVONA-Ing.Lubomír Novák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7.9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142" t="s">
        <v>36</v>
      </c>
      <c r="J55" s="38" t="str">
        <f>E24</f>
        <v>AVONA-Ing.Lubomír Novák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91</v>
      </c>
      <c r="D57" s="174"/>
      <c r="E57" s="174"/>
      <c r="F57" s="174"/>
      <c r="G57" s="174"/>
      <c r="H57" s="174"/>
      <c r="I57" s="175"/>
      <c r="J57" s="176" t="s">
        <v>92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71</v>
      </c>
      <c r="D59" s="42"/>
      <c r="E59" s="42"/>
      <c r="F59" s="42"/>
      <c r="G59" s="42"/>
      <c r="H59" s="42"/>
      <c r="I59" s="138"/>
      <c r="J59" s="104">
        <f>J85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78"/>
      <c r="C60" s="179"/>
      <c r="D60" s="180" t="s">
        <v>94</v>
      </c>
      <c r="E60" s="181"/>
      <c r="F60" s="181"/>
      <c r="G60" s="181"/>
      <c r="H60" s="181"/>
      <c r="I60" s="182"/>
      <c r="J60" s="183">
        <f>J86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95</v>
      </c>
      <c r="E61" s="188"/>
      <c r="F61" s="188"/>
      <c r="G61" s="188"/>
      <c r="H61" s="188"/>
      <c r="I61" s="189"/>
      <c r="J61" s="190">
        <f>J87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96</v>
      </c>
      <c r="E62" s="188"/>
      <c r="F62" s="188"/>
      <c r="G62" s="188"/>
      <c r="H62" s="188"/>
      <c r="I62" s="189"/>
      <c r="J62" s="190">
        <f>J142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98</v>
      </c>
      <c r="E63" s="188"/>
      <c r="F63" s="188"/>
      <c r="G63" s="188"/>
      <c r="H63" s="188"/>
      <c r="I63" s="189"/>
      <c r="J63" s="190">
        <f>J151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99</v>
      </c>
      <c r="E64" s="188"/>
      <c r="F64" s="188"/>
      <c r="G64" s="188"/>
      <c r="H64" s="188"/>
      <c r="I64" s="189"/>
      <c r="J64" s="190">
        <f>J182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102</v>
      </c>
      <c r="E65" s="188"/>
      <c r="F65" s="188"/>
      <c r="G65" s="188"/>
      <c r="H65" s="188"/>
      <c r="I65" s="189"/>
      <c r="J65" s="190">
        <f>J219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38"/>
      <c r="J66" s="42"/>
      <c r="K66" s="4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68"/>
      <c r="J67" s="62"/>
      <c r="K67" s="62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71"/>
      <c r="J71" s="64"/>
      <c r="K71" s="64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104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5.5" customHeight="1">
      <c r="A75" s="40"/>
      <c r="B75" s="41"/>
      <c r="C75" s="42"/>
      <c r="D75" s="42"/>
      <c r="E75" s="172" t="str">
        <f>E7</f>
        <v>Rekonstrukce vodovodní přípojky pro ZŠ Záhuní Frenštát p/R (rozdělení odběrů pro objekty č.p. 408 a 407)</v>
      </c>
      <c r="F75" s="34"/>
      <c r="G75" s="34"/>
      <c r="H75" s="34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88</v>
      </c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075/2019 (407) - Odběr pro objekt č.p. 407</v>
      </c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38"/>
      <c r="J78" s="42"/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22</v>
      </c>
      <c r="D79" s="42"/>
      <c r="E79" s="42"/>
      <c r="F79" s="29" t="str">
        <f>F12</f>
        <v>Frenštát p/R</v>
      </c>
      <c r="G79" s="42"/>
      <c r="H79" s="42"/>
      <c r="I79" s="142" t="s">
        <v>24</v>
      </c>
      <c r="J79" s="74" t="str">
        <f>IF(J12="","",J12)</f>
        <v>1. 11. 2019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7.9" customHeight="1">
      <c r="A81" s="40"/>
      <c r="B81" s="41"/>
      <c r="C81" s="34" t="s">
        <v>26</v>
      </c>
      <c r="D81" s="42"/>
      <c r="E81" s="42"/>
      <c r="F81" s="29" t="str">
        <f>E15</f>
        <v>Město Frenštát p/R</v>
      </c>
      <c r="G81" s="42"/>
      <c r="H81" s="42"/>
      <c r="I81" s="142" t="s">
        <v>32</v>
      </c>
      <c r="J81" s="38" t="str">
        <f>E21</f>
        <v>AVONA-Ing.Lubomír Novák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7.9" customHeight="1">
      <c r="A82" s="40"/>
      <c r="B82" s="41"/>
      <c r="C82" s="34" t="s">
        <v>30</v>
      </c>
      <c r="D82" s="42"/>
      <c r="E82" s="42"/>
      <c r="F82" s="29" t="str">
        <f>IF(E18="","",E18)</f>
        <v>Vyplň údaj</v>
      </c>
      <c r="G82" s="42"/>
      <c r="H82" s="42"/>
      <c r="I82" s="142" t="s">
        <v>36</v>
      </c>
      <c r="J82" s="38" t="str">
        <f>E24</f>
        <v>AVONA-Ing.Lubomír Novák</v>
      </c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92"/>
      <c r="B84" s="193"/>
      <c r="C84" s="194" t="s">
        <v>105</v>
      </c>
      <c r="D84" s="195" t="s">
        <v>58</v>
      </c>
      <c r="E84" s="195" t="s">
        <v>54</v>
      </c>
      <c r="F84" s="195" t="s">
        <v>55</v>
      </c>
      <c r="G84" s="195" t="s">
        <v>106</v>
      </c>
      <c r="H84" s="195" t="s">
        <v>107</v>
      </c>
      <c r="I84" s="196" t="s">
        <v>108</v>
      </c>
      <c r="J84" s="195" t="s">
        <v>92</v>
      </c>
      <c r="K84" s="197" t="s">
        <v>109</v>
      </c>
      <c r="L84" s="198"/>
      <c r="M84" s="94" t="s">
        <v>21</v>
      </c>
      <c r="N84" s="95" t="s">
        <v>43</v>
      </c>
      <c r="O84" s="95" t="s">
        <v>110</v>
      </c>
      <c r="P84" s="95" t="s">
        <v>111</v>
      </c>
      <c r="Q84" s="95" t="s">
        <v>112</v>
      </c>
      <c r="R84" s="95" t="s">
        <v>113</v>
      </c>
      <c r="S84" s="95" t="s">
        <v>114</v>
      </c>
      <c r="T84" s="96" t="s">
        <v>115</v>
      </c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</row>
    <row r="85" spans="1:63" s="2" customFormat="1" ht="22.8" customHeight="1">
      <c r="A85" s="40"/>
      <c r="B85" s="41"/>
      <c r="C85" s="101" t="s">
        <v>116</v>
      </c>
      <c r="D85" s="42"/>
      <c r="E85" s="42"/>
      <c r="F85" s="42"/>
      <c r="G85" s="42"/>
      <c r="H85" s="42"/>
      <c r="I85" s="138"/>
      <c r="J85" s="199">
        <f>BK85</f>
        <v>0</v>
      </c>
      <c r="K85" s="42"/>
      <c r="L85" s="46"/>
      <c r="M85" s="97"/>
      <c r="N85" s="200"/>
      <c r="O85" s="98"/>
      <c r="P85" s="201">
        <f>P86</f>
        <v>0</v>
      </c>
      <c r="Q85" s="98"/>
      <c r="R85" s="201">
        <f>R86</f>
        <v>0.19620740000000003</v>
      </c>
      <c r="S85" s="98"/>
      <c r="T85" s="202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93</v>
      </c>
      <c r="BK85" s="203">
        <f>BK86</f>
        <v>0</v>
      </c>
    </row>
    <row r="86" spans="1:63" s="12" customFormat="1" ht="25.9" customHeight="1">
      <c r="A86" s="12"/>
      <c r="B86" s="204"/>
      <c r="C86" s="205"/>
      <c r="D86" s="206" t="s">
        <v>72</v>
      </c>
      <c r="E86" s="207" t="s">
        <v>117</v>
      </c>
      <c r="F86" s="207" t="s">
        <v>118</v>
      </c>
      <c r="G86" s="205"/>
      <c r="H86" s="205"/>
      <c r="I86" s="208"/>
      <c r="J86" s="209">
        <f>BK86</f>
        <v>0</v>
      </c>
      <c r="K86" s="205"/>
      <c r="L86" s="210"/>
      <c r="M86" s="211"/>
      <c r="N86" s="212"/>
      <c r="O86" s="212"/>
      <c r="P86" s="213">
        <f>P87+P142+P151+P182+P219</f>
        <v>0</v>
      </c>
      <c r="Q86" s="212"/>
      <c r="R86" s="213">
        <f>R87+R142+R151+R182+R219</f>
        <v>0.19620740000000003</v>
      </c>
      <c r="S86" s="212"/>
      <c r="T86" s="214">
        <f>T87+T142+T151+T182+T219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81</v>
      </c>
      <c r="AT86" s="216" t="s">
        <v>72</v>
      </c>
      <c r="AU86" s="216" t="s">
        <v>73</v>
      </c>
      <c r="AY86" s="215" t="s">
        <v>119</v>
      </c>
      <c r="BK86" s="217">
        <f>BK87+BK142+BK151+BK182+BK219</f>
        <v>0</v>
      </c>
    </row>
    <row r="87" spans="1:63" s="12" customFormat="1" ht="22.8" customHeight="1">
      <c r="A87" s="12"/>
      <c r="B87" s="204"/>
      <c r="C87" s="205"/>
      <c r="D87" s="206" t="s">
        <v>72</v>
      </c>
      <c r="E87" s="218" t="s">
        <v>81</v>
      </c>
      <c r="F87" s="218" t="s">
        <v>120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SUM(P88:P141)</f>
        <v>0</v>
      </c>
      <c r="Q87" s="212"/>
      <c r="R87" s="213">
        <f>SUM(R88:R141)</f>
        <v>0.010713400000000001</v>
      </c>
      <c r="S87" s="212"/>
      <c r="T87" s="214">
        <f>SUM(T88:T141)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5" t="s">
        <v>81</v>
      </c>
      <c r="AT87" s="216" t="s">
        <v>72</v>
      </c>
      <c r="AU87" s="216" t="s">
        <v>81</v>
      </c>
      <c r="AY87" s="215" t="s">
        <v>119</v>
      </c>
      <c r="BK87" s="217">
        <f>SUM(BK88:BK141)</f>
        <v>0</v>
      </c>
    </row>
    <row r="88" spans="1:65" s="2" customFormat="1" ht="24" customHeight="1">
      <c r="A88" s="40"/>
      <c r="B88" s="41"/>
      <c r="C88" s="220" t="s">
        <v>81</v>
      </c>
      <c r="D88" s="220" t="s">
        <v>121</v>
      </c>
      <c r="E88" s="221" t="s">
        <v>179</v>
      </c>
      <c r="F88" s="222" t="s">
        <v>180</v>
      </c>
      <c r="G88" s="223" t="s">
        <v>174</v>
      </c>
      <c r="H88" s="224">
        <v>2.288</v>
      </c>
      <c r="I88" s="225"/>
      <c r="J88" s="226">
        <f>ROUND(I88*H88,2)</f>
        <v>0</v>
      </c>
      <c r="K88" s="222" t="s">
        <v>125</v>
      </c>
      <c r="L88" s="46"/>
      <c r="M88" s="227" t="s">
        <v>21</v>
      </c>
      <c r="N88" s="228" t="s">
        <v>44</v>
      </c>
      <c r="O88" s="8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126</v>
      </c>
      <c r="AT88" s="231" t="s">
        <v>121</v>
      </c>
      <c r="AU88" s="231" t="s">
        <v>83</v>
      </c>
      <c r="AY88" s="19" t="s">
        <v>119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81</v>
      </c>
      <c r="BK88" s="232">
        <f>ROUND(I88*H88,2)</f>
        <v>0</v>
      </c>
      <c r="BL88" s="19" t="s">
        <v>126</v>
      </c>
      <c r="BM88" s="231" t="s">
        <v>610</v>
      </c>
    </row>
    <row r="89" spans="1:47" s="2" customFormat="1" ht="12">
      <c r="A89" s="40"/>
      <c r="B89" s="41"/>
      <c r="C89" s="42"/>
      <c r="D89" s="233" t="s">
        <v>128</v>
      </c>
      <c r="E89" s="42"/>
      <c r="F89" s="234" t="s">
        <v>182</v>
      </c>
      <c r="G89" s="42"/>
      <c r="H89" s="42"/>
      <c r="I89" s="138"/>
      <c r="J89" s="42"/>
      <c r="K89" s="42"/>
      <c r="L89" s="46"/>
      <c r="M89" s="235"/>
      <c r="N89" s="236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128</v>
      </c>
      <c r="AU89" s="19" t="s">
        <v>83</v>
      </c>
    </row>
    <row r="90" spans="1:51" s="13" customFormat="1" ht="12">
      <c r="A90" s="13"/>
      <c r="B90" s="237"/>
      <c r="C90" s="238"/>
      <c r="D90" s="233" t="s">
        <v>130</v>
      </c>
      <c r="E90" s="239" t="s">
        <v>21</v>
      </c>
      <c r="F90" s="240" t="s">
        <v>611</v>
      </c>
      <c r="G90" s="238"/>
      <c r="H90" s="241">
        <v>3.813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7" t="s">
        <v>130</v>
      </c>
      <c r="AU90" s="247" t="s">
        <v>83</v>
      </c>
      <c r="AV90" s="13" t="s">
        <v>83</v>
      </c>
      <c r="AW90" s="13" t="s">
        <v>35</v>
      </c>
      <c r="AX90" s="13" t="s">
        <v>73</v>
      </c>
      <c r="AY90" s="247" t="s">
        <v>119</v>
      </c>
    </row>
    <row r="91" spans="1:51" s="15" customFormat="1" ht="12">
      <c r="A91" s="15"/>
      <c r="B91" s="259"/>
      <c r="C91" s="260"/>
      <c r="D91" s="233" t="s">
        <v>130</v>
      </c>
      <c r="E91" s="261" t="s">
        <v>21</v>
      </c>
      <c r="F91" s="262" t="s">
        <v>185</v>
      </c>
      <c r="G91" s="260"/>
      <c r="H91" s="263">
        <v>3.813</v>
      </c>
      <c r="I91" s="264"/>
      <c r="J91" s="260"/>
      <c r="K91" s="260"/>
      <c r="L91" s="265"/>
      <c r="M91" s="266"/>
      <c r="N91" s="267"/>
      <c r="O91" s="267"/>
      <c r="P91" s="267"/>
      <c r="Q91" s="267"/>
      <c r="R91" s="267"/>
      <c r="S91" s="267"/>
      <c r="T91" s="268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9" t="s">
        <v>130</v>
      </c>
      <c r="AU91" s="269" t="s">
        <v>83</v>
      </c>
      <c r="AV91" s="15" t="s">
        <v>138</v>
      </c>
      <c r="AW91" s="15" t="s">
        <v>35</v>
      </c>
      <c r="AX91" s="15" t="s">
        <v>73</v>
      </c>
      <c r="AY91" s="269" t="s">
        <v>119</v>
      </c>
    </row>
    <row r="92" spans="1:51" s="13" customFormat="1" ht="12">
      <c r="A92" s="13"/>
      <c r="B92" s="237"/>
      <c r="C92" s="238"/>
      <c r="D92" s="233" t="s">
        <v>130</v>
      </c>
      <c r="E92" s="239" t="s">
        <v>21</v>
      </c>
      <c r="F92" s="240" t="s">
        <v>612</v>
      </c>
      <c r="G92" s="238"/>
      <c r="H92" s="241">
        <v>2.288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7" t="s">
        <v>130</v>
      </c>
      <c r="AU92" s="247" t="s">
        <v>83</v>
      </c>
      <c r="AV92" s="13" t="s">
        <v>83</v>
      </c>
      <c r="AW92" s="13" t="s">
        <v>35</v>
      </c>
      <c r="AX92" s="13" t="s">
        <v>81</v>
      </c>
      <c r="AY92" s="247" t="s">
        <v>119</v>
      </c>
    </row>
    <row r="93" spans="1:65" s="2" customFormat="1" ht="24" customHeight="1">
      <c r="A93" s="40"/>
      <c r="B93" s="41"/>
      <c r="C93" s="220" t="s">
        <v>83</v>
      </c>
      <c r="D93" s="220" t="s">
        <v>121</v>
      </c>
      <c r="E93" s="221" t="s">
        <v>188</v>
      </c>
      <c r="F93" s="222" t="s">
        <v>189</v>
      </c>
      <c r="G93" s="223" t="s">
        <v>174</v>
      </c>
      <c r="H93" s="224">
        <v>2.288</v>
      </c>
      <c r="I93" s="225"/>
      <c r="J93" s="226">
        <f>ROUND(I93*H93,2)</f>
        <v>0</v>
      </c>
      <c r="K93" s="222" t="s">
        <v>167</v>
      </c>
      <c r="L93" s="46"/>
      <c r="M93" s="227" t="s">
        <v>21</v>
      </c>
      <c r="N93" s="228" t="s">
        <v>44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126</v>
      </c>
      <c r="AT93" s="231" t="s">
        <v>121</v>
      </c>
      <c r="AU93" s="231" t="s">
        <v>83</v>
      </c>
      <c r="AY93" s="19" t="s">
        <v>119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81</v>
      </c>
      <c r="BK93" s="232">
        <f>ROUND(I93*H93,2)</f>
        <v>0</v>
      </c>
      <c r="BL93" s="19" t="s">
        <v>126</v>
      </c>
      <c r="BM93" s="231" t="s">
        <v>613</v>
      </c>
    </row>
    <row r="94" spans="1:47" s="2" customFormat="1" ht="12">
      <c r="A94" s="40"/>
      <c r="B94" s="41"/>
      <c r="C94" s="42"/>
      <c r="D94" s="233" t="s">
        <v>128</v>
      </c>
      <c r="E94" s="42"/>
      <c r="F94" s="234" t="s">
        <v>191</v>
      </c>
      <c r="G94" s="42"/>
      <c r="H94" s="42"/>
      <c r="I94" s="138"/>
      <c r="J94" s="42"/>
      <c r="K94" s="42"/>
      <c r="L94" s="46"/>
      <c r="M94" s="235"/>
      <c r="N94" s="236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128</v>
      </c>
      <c r="AU94" s="19" t="s">
        <v>83</v>
      </c>
    </row>
    <row r="95" spans="1:65" s="2" customFormat="1" ht="24" customHeight="1">
      <c r="A95" s="40"/>
      <c r="B95" s="41"/>
      <c r="C95" s="220" t="s">
        <v>138</v>
      </c>
      <c r="D95" s="220" t="s">
        <v>121</v>
      </c>
      <c r="E95" s="221" t="s">
        <v>193</v>
      </c>
      <c r="F95" s="222" t="s">
        <v>194</v>
      </c>
      <c r="G95" s="223" t="s">
        <v>174</v>
      </c>
      <c r="H95" s="224">
        <v>1.525</v>
      </c>
      <c r="I95" s="225"/>
      <c r="J95" s="226">
        <f>ROUND(I95*H95,2)</f>
        <v>0</v>
      </c>
      <c r="K95" s="222" t="s">
        <v>125</v>
      </c>
      <c r="L95" s="46"/>
      <c r="M95" s="227" t="s">
        <v>21</v>
      </c>
      <c r="N95" s="228" t="s">
        <v>44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126</v>
      </c>
      <c r="AT95" s="231" t="s">
        <v>121</v>
      </c>
      <c r="AU95" s="231" t="s">
        <v>83</v>
      </c>
      <c r="AY95" s="19" t="s">
        <v>119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81</v>
      </c>
      <c r="BK95" s="232">
        <f>ROUND(I95*H95,2)</f>
        <v>0</v>
      </c>
      <c r="BL95" s="19" t="s">
        <v>126</v>
      </c>
      <c r="BM95" s="231" t="s">
        <v>614</v>
      </c>
    </row>
    <row r="96" spans="1:47" s="2" customFormat="1" ht="12">
      <c r="A96" s="40"/>
      <c r="B96" s="41"/>
      <c r="C96" s="42"/>
      <c r="D96" s="233" t="s">
        <v>128</v>
      </c>
      <c r="E96" s="42"/>
      <c r="F96" s="234" t="s">
        <v>196</v>
      </c>
      <c r="G96" s="42"/>
      <c r="H96" s="42"/>
      <c r="I96" s="138"/>
      <c r="J96" s="42"/>
      <c r="K96" s="42"/>
      <c r="L96" s="46"/>
      <c r="M96" s="235"/>
      <c r="N96" s="236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128</v>
      </c>
      <c r="AU96" s="19" t="s">
        <v>83</v>
      </c>
    </row>
    <row r="97" spans="1:51" s="13" customFormat="1" ht="12">
      <c r="A97" s="13"/>
      <c r="B97" s="237"/>
      <c r="C97" s="238"/>
      <c r="D97" s="233" t="s">
        <v>130</v>
      </c>
      <c r="E97" s="239" t="s">
        <v>21</v>
      </c>
      <c r="F97" s="240" t="s">
        <v>611</v>
      </c>
      <c r="G97" s="238"/>
      <c r="H97" s="241">
        <v>3.813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7" t="s">
        <v>130</v>
      </c>
      <c r="AU97" s="247" t="s">
        <v>83</v>
      </c>
      <c r="AV97" s="13" t="s">
        <v>83</v>
      </c>
      <c r="AW97" s="13" t="s">
        <v>35</v>
      </c>
      <c r="AX97" s="13" t="s">
        <v>73</v>
      </c>
      <c r="AY97" s="247" t="s">
        <v>119</v>
      </c>
    </row>
    <row r="98" spans="1:51" s="15" customFormat="1" ht="12">
      <c r="A98" s="15"/>
      <c r="B98" s="259"/>
      <c r="C98" s="260"/>
      <c r="D98" s="233" t="s">
        <v>130</v>
      </c>
      <c r="E98" s="261" t="s">
        <v>21</v>
      </c>
      <c r="F98" s="262" t="s">
        <v>185</v>
      </c>
      <c r="G98" s="260"/>
      <c r="H98" s="263">
        <v>3.813</v>
      </c>
      <c r="I98" s="264"/>
      <c r="J98" s="260"/>
      <c r="K98" s="260"/>
      <c r="L98" s="265"/>
      <c r="M98" s="266"/>
      <c r="N98" s="267"/>
      <c r="O98" s="267"/>
      <c r="P98" s="267"/>
      <c r="Q98" s="267"/>
      <c r="R98" s="267"/>
      <c r="S98" s="267"/>
      <c r="T98" s="268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9" t="s">
        <v>130</v>
      </c>
      <c r="AU98" s="269" t="s">
        <v>83</v>
      </c>
      <c r="AV98" s="15" t="s">
        <v>138</v>
      </c>
      <c r="AW98" s="15" t="s">
        <v>35</v>
      </c>
      <c r="AX98" s="15" t="s">
        <v>73</v>
      </c>
      <c r="AY98" s="269" t="s">
        <v>119</v>
      </c>
    </row>
    <row r="99" spans="1:51" s="13" customFormat="1" ht="12">
      <c r="A99" s="13"/>
      <c r="B99" s="237"/>
      <c r="C99" s="238"/>
      <c r="D99" s="233" t="s">
        <v>130</v>
      </c>
      <c r="E99" s="239" t="s">
        <v>21</v>
      </c>
      <c r="F99" s="240" t="s">
        <v>615</v>
      </c>
      <c r="G99" s="238"/>
      <c r="H99" s="241">
        <v>1.525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7" t="s">
        <v>130</v>
      </c>
      <c r="AU99" s="247" t="s">
        <v>83</v>
      </c>
      <c r="AV99" s="13" t="s">
        <v>83</v>
      </c>
      <c r="AW99" s="13" t="s">
        <v>35</v>
      </c>
      <c r="AX99" s="13" t="s">
        <v>81</v>
      </c>
      <c r="AY99" s="247" t="s">
        <v>119</v>
      </c>
    </row>
    <row r="100" spans="1:65" s="2" customFormat="1" ht="24" customHeight="1">
      <c r="A100" s="40"/>
      <c r="B100" s="41"/>
      <c r="C100" s="220" t="s">
        <v>126</v>
      </c>
      <c r="D100" s="220" t="s">
        <v>121</v>
      </c>
      <c r="E100" s="221" t="s">
        <v>199</v>
      </c>
      <c r="F100" s="222" t="s">
        <v>200</v>
      </c>
      <c r="G100" s="223" t="s">
        <v>174</v>
      </c>
      <c r="H100" s="224">
        <v>1.525</v>
      </c>
      <c r="I100" s="225"/>
      <c r="J100" s="226">
        <f>ROUND(I100*H100,2)</f>
        <v>0</v>
      </c>
      <c r="K100" s="222" t="s">
        <v>167</v>
      </c>
      <c r="L100" s="46"/>
      <c r="M100" s="227" t="s">
        <v>21</v>
      </c>
      <c r="N100" s="228" t="s">
        <v>44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126</v>
      </c>
      <c r="AT100" s="231" t="s">
        <v>121</v>
      </c>
      <c r="AU100" s="231" t="s">
        <v>83</v>
      </c>
      <c r="AY100" s="19" t="s">
        <v>119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81</v>
      </c>
      <c r="BK100" s="232">
        <f>ROUND(I100*H100,2)</f>
        <v>0</v>
      </c>
      <c r="BL100" s="19" t="s">
        <v>126</v>
      </c>
      <c r="BM100" s="231" t="s">
        <v>616</v>
      </c>
    </row>
    <row r="101" spans="1:47" s="2" customFormat="1" ht="12">
      <c r="A101" s="40"/>
      <c r="B101" s="41"/>
      <c r="C101" s="42"/>
      <c r="D101" s="233" t="s">
        <v>128</v>
      </c>
      <c r="E101" s="42"/>
      <c r="F101" s="234" t="s">
        <v>202</v>
      </c>
      <c r="G101" s="42"/>
      <c r="H101" s="42"/>
      <c r="I101" s="138"/>
      <c r="J101" s="42"/>
      <c r="K101" s="42"/>
      <c r="L101" s="46"/>
      <c r="M101" s="235"/>
      <c r="N101" s="236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128</v>
      </c>
      <c r="AU101" s="19" t="s">
        <v>83</v>
      </c>
    </row>
    <row r="102" spans="1:65" s="2" customFormat="1" ht="16.5" customHeight="1">
      <c r="A102" s="40"/>
      <c r="B102" s="41"/>
      <c r="C102" s="220" t="s">
        <v>147</v>
      </c>
      <c r="D102" s="220" t="s">
        <v>121</v>
      </c>
      <c r="E102" s="221" t="s">
        <v>204</v>
      </c>
      <c r="F102" s="222" t="s">
        <v>205</v>
      </c>
      <c r="G102" s="223" t="s">
        <v>124</v>
      </c>
      <c r="H102" s="224">
        <v>12.71</v>
      </c>
      <c r="I102" s="225"/>
      <c r="J102" s="226">
        <f>ROUND(I102*H102,2)</f>
        <v>0</v>
      </c>
      <c r="K102" s="222" t="s">
        <v>167</v>
      </c>
      <c r="L102" s="46"/>
      <c r="M102" s="227" t="s">
        <v>21</v>
      </c>
      <c r="N102" s="228" t="s">
        <v>44</v>
      </c>
      <c r="O102" s="86"/>
      <c r="P102" s="229">
        <f>O102*H102</f>
        <v>0</v>
      </c>
      <c r="Q102" s="229">
        <v>0.00084</v>
      </c>
      <c r="R102" s="229">
        <f>Q102*H102</f>
        <v>0.0106764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126</v>
      </c>
      <c r="AT102" s="231" t="s">
        <v>121</v>
      </c>
      <c r="AU102" s="231" t="s">
        <v>83</v>
      </c>
      <c r="AY102" s="19" t="s">
        <v>119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81</v>
      </c>
      <c r="BK102" s="232">
        <f>ROUND(I102*H102,2)</f>
        <v>0</v>
      </c>
      <c r="BL102" s="19" t="s">
        <v>126</v>
      </c>
      <c r="BM102" s="231" t="s">
        <v>617</v>
      </c>
    </row>
    <row r="103" spans="1:47" s="2" customFormat="1" ht="12">
      <c r="A103" s="40"/>
      <c r="B103" s="41"/>
      <c r="C103" s="42"/>
      <c r="D103" s="233" t="s">
        <v>128</v>
      </c>
      <c r="E103" s="42"/>
      <c r="F103" s="234" t="s">
        <v>207</v>
      </c>
      <c r="G103" s="42"/>
      <c r="H103" s="42"/>
      <c r="I103" s="138"/>
      <c r="J103" s="42"/>
      <c r="K103" s="42"/>
      <c r="L103" s="46"/>
      <c r="M103" s="235"/>
      <c r="N103" s="23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128</v>
      </c>
      <c r="AU103" s="19" t="s">
        <v>83</v>
      </c>
    </row>
    <row r="104" spans="1:51" s="13" customFormat="1" ht="12">
      <c r="A104" s="13"/>
      <c r="B104" s="237"/>
      <c r="C104" s="238"/>
      <c r="D104" s="233" t="s">
        <v>130</v>
      </c>
      <c r="E104" s="239" t="s">
        <v>21</v>
      </c>
      <c r="F104" s="240" t="s">
        <v>618</v>
      </c>
      <c r="G104" s="238"/>
      <c r="H104" s="241">
        <v>12.71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7" t="s">
        <v>130</v>
      </c>
      <c r="AU104" s="247" t="s">
        <v>83</v>
      </c>
      <c r="AV104" s="13" t="s">
        <v>83</v>
      </c>
      <c r="AW104" s="13" t="s">
        <v>35</v>
      </c>
      <c r="AX104" s="13" t="s">
        <v>73</v>
      </c>
      <c r="AY104" s="247" t="s">
        <v>119</v>
      </c>
    </row>
    <row r="105" spans="1:51" s="14" customFormat="1" ht="12">
      <c r="A105" s="14"/>
      <c r="B105" s="248"/>
      <c r="C105" s="249"/>
      <c r="D105" s="233" t="s">
        <v>130</v>
      </c>
      <c r="E105" s="250" t="s">
        <v>21</v>
      </c>
      <c r="F105" s="251" t="s">
        <v>132</v>
      </c>
      <c r="G105" s="249"/>
      <c r="H105" s="252">
        <v>12.71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8" t="s">
        <v>130</v>
      </c>
      <c r="AU105" s="258" t="s">
        <v>83</v>
      </c>
      <c r="AV105" s="14" t="s">
        <v>126</v>
      </c>
      <c r="AW105" s="14" t="s">
        <v>35</v>
      </c>
      <c r="AX105" s="14" t="s">
        <v>81</v>
      </c>
      <c r="AY105" s="258" t="s">
        <v>119</v>
      </c>
    </row>
    <row r="106" spans="1:65" s="2" customFormat="1" ht="24" customHeight="1">
      <c r="A106" s="40"/>
      <c r="B106" s="41"/>
      <c r="C106" s="220" t="s">
        <v>156</v>
      </c>
      <c r="D106" s="220" t="s">
        <v>121</v>
      </c>
      <c r="E106" s="221" t="s">
        <v>210</v>
      </c>
      <c r="F106" s="222" t="s">
        <v>211</v>
      </c>
      <c r="G106" s="223" t="s">
        <v>124</v>
      </c>
      <c r="H106" s="224">
        <v>12.71</v>
      </c>
      <c r="I106" s="225"/>
      <c r="J106" s="226">
        <f>ROUND(I106*H106,2)</f>
        <v>0</v>
      </c>
      <c r="K106" s="222" t="s">
        <v>167</v>
      </c>
      <c r="L106" s="46"/>
      <c r="M106" s="227" t="s">
        <v>21</v>
      </c>
      <c r="N106" s="228" t="s">
        <v>44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126</v>
      </c>
      <c r="AT106" s="231" t="s">
        <v>121</v>
      </c>
      <c r="AU106" s="231" t="s">
        <v>83</v>
      </c>
      <c r="AY106" s="19" t="s">
        <v>119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81</v>
      </c>
      <c r="BK106" s="232">
        <f>ROUND(I106*H106,2)</f>
        <v>0</v>
      </c>
      <c r="BL106" s="19" t="s">
        <v>126</v>
      </c>
      <c r="BM106" s="231" t="s">
        <v>619</v>
      </c>
    </row>
    <row r="107" spans="1:47" s="2" customFormat="1" ht="12">
      <c r="A107" s="40"/>
      <c r="B107" s="41"/>
      <c r="C107" s="42"/>
      <c r="D107" s="233" t="s">
        <v>128</v>
      </c>
      <c r="E107" s="42"/>
      <c r="F107" s="234" t="s">
        <v>213</v>
      </c>
      <c r="G107" s="42"/>
      <c r="H107" s="42"/>
      <c r="I107" s="138"/>
      <c r="J107" s="42"/>
      <c r="K107" s="42"/>
      <c r="L107" s="46"/>
      <c r="M107" s="235"/>
      <c r="N107" s="236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128</v>
      </c>
      <c r="AU107" s="19" t="s">
        <v>83</v>
      </c>
    </row>
    <row r="108" spans="1:65" s="2" customFormat="1" ht="24" customHeight="1">
      <c r="A108" s="40"/>
      <c r="B108" s="41"/>
      <c r="C108" s="220" t="s">
        <v>164</v>
      </c>
      <c r="D108" s="220" t="s">
        <v>121</v>
      </c>
      <c r="E108" s="221" t="s">
        <v>214</v>
      </c>
      <c r="F108" s="222" t="s">
        <v>215</v>
      </c>
      <c r="G108" s="223" t="s">
        <v>174</v>
      </c>
      <c r="H108" s="224">
        <v>3.813</v>
      </c>
      <c r="I108" s="225"/>
      <c r="J108" s="226">
        <f>ROUND(I108*H108,2)</f>
        <v>0</v>
      </c>
      <c r="K108" s="222" t="s">
        <v>167</v>
      </c>
      <c r="L108" s="46"/>
      <c r="M108" s="227" t="s">
        <v>21</v>
      </c>
      <c r="N108" s="228" t="s">
        <v>44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126</v>
      </c>
      <c r="AT108" s="231" t="s">
        <v>121</v>
      </c>
      <c r="AU108" s="231" t="s">
        <v>83</v>
      </c>
      <c r="AY108" s="19" t="s">
        <v>119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81</v>
      </c>
      <c r="BK108" s="232">
        <f>ROUND(I108*H108,2)</f>
        <v>0</v>
      </c>
      <c r="BL108" s="19" t="s">
        <v>126</v>
      </c>
      <c r="BM108" s="231" t="s">
        <v>620</v>
      </c>
    </row>
    <row r="109" spans="1:47" s="2" customFormat="1" ht="12">
      <c r="A109" s="40"/>
      <c r="B109" s="41"/>
      <c r="C109" s="42"/>
      <c r="D109" s="233" t="s">
        <v>128</v>
      </c>
      <c r="E109" s="42"/>
      <c r="F109" s="234" t="s">
        <v>217</v>
      </c>
      <c r="G109" s="42"/>
      <c r="H109" s="42"/>
      <c r="I109" s="138"/>
      <c r="J109" s="42"/>
      <c r="K109" s="42"/>
      <c r="L109" s="46"/>
      <c r="M109" s="235"/>
      <c r="N109" s="23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128</v>
      </c>
      <c r="AU109" s="19" t="s">
        <v>83</v>
      </c>
    </row>
    <row r="110" spans="1:51" s="13" customFormat="1" ht="12">
      <c r="A110" s="13"/>
      <c r="B110" s="237"/>
      <c r="C110" s="238"/>
      <c r="D110" s="233" t="s">
        <v>130</v>
      </c>
      <c r="E110" s="239" t="s">
        <v>21</v>
      </c>
      <c r="F110" s="240" t="s">
        <v>611</v>
      </c>
      <c r="G110" s="238"/>
      <c r="H110" s="241">
        <v>3.813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130</v>
      </c>
      <c r="AU110" s="247" t="s">
        <v>83</v>
      </c>
      <c r="AV110" s="13" t="s">
        <v>83</v>
      </c>
      <c r="AW110" s="13" t="s">
        <v>35</v>
      </c>
      <c r="AX110" s="13" t="s">
        <v>73</v>
      </c>
      <c r="AY110" s="247" t="s">
        <v>119</v>
      </c>
    </row>
    <row r="111" spans="1:51" s="14" customFormat="1" ht="12">
      <c r="A111" s="14"/>
      <c r="B111" s="248"/>
      <c r="C111" s="249"/>
      <c r="D111" s="233" t="s">
        <v>130</v>
      </c>
      <c r="E111" s="250" t="s">
        <v>21</v>
      </c>
      <c r="F111" s="251" t="s">
        <v>132</v>
      </c>
      <c r="G111" s="249"/>
      <c r="H111" s="252">
        <v>3.813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8" t="s">
        <v>130</v>
      </c>
      <c r="AU111" s="258" t="s">
        <v>83</v>
      </c>
      <c r="AV111" s="14" t="s">
        <v>126</v>
      </c>
      <c r="AW111" s="14" t="s">
        <v>35</v>
      </c>
      <c r="AX111" s="14" t="s">
        <v>81</v>
      </c>
      <c r="AY111" s="258" t="s">
        <v>119</v>
      </c>
    </row>
    <row r="112" spans="1:65" s="2" customFormat="1" ht="24" customHeight="1">
      <c r="A112" s="40"/>
      <c r="B112" s="41"/>
      <c r="C112" s="220" t="s">
        <v>171</v>
      </c>
      <c r="D112" s="220" t="s">
        <v>121</v>
      </c>
      <c r="E112" s="221" t="s">
        <v>219</v>
      </c>
      <c r="F112" s="222" t="s">
        <v>220</v>
      </c>
      <c r="G112" s="223" t="s">
        <v>174</v>
      </c>
      <c r="H112" s="224">
        <v>0.123</v>
      </c>
      <c r="I112" s="225"/>
      <c r="J112" s="226">
        <f>ROUND(I112*H112,2)</f>
        <v>0</v>
      </c>
      <c r="K112" s="222" t="s">
        <v>167</v>
      </c>
      <c r="L112" s="46"/>
      <c r="M112" s="227" t="s">
        <v>21</v>
      </c>
      <c r="N112" s="228" t="s">
        <v>44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126</v>
      </c>
      <c r="AT112" s="231" t="s">
        <v>121</v>
      </c>
      <c r="AU112" s="231" t="s">
        <v>83</v>
      </c>
      <c r="AY112" s="19" t="s">
        <v>119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81</v>
      </c>
      <c r="BK112" s="232">
        <f>ROUND(I112*H112,2)</f>
        <v>0</v>
      </c>
      <c r="BL112" s="19" t="s">
        <v>126</v>
      </c>
      <c r="BM112" s="231" t="s">
        <v>621</v>
      </c>
    </row>
    <row r="113" spans="1:47" s="2" customFormat="1" ht="12">
      <c r="A113" s="40"/>
      <c r="B113" s="41"/>
      <c r="C113" s="42"/>
      <c r="D113" s="233" t="s">
        <v>128</v>
      </c>
      <c r="E113" s="42"/>
      <c r="F113" s="234" t="s">
        <v>222</v>
      </c>
      <c r="G113" s="42"/>
      <c r="H113" s="42"/>
      <c r="I113" s="138"/>
      <c r="J113" s="42"/>
      <c r="K113" s="42"/>
      <c r="L113" s="46"/>
      <c r="M113" s="235"/>
      <c r="N113" s="23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128</v>
      </c>
      <c r="AU113" s="19" t="s">
        <v>83</v>
      </c>
    </row>
    <row r="114" spans="1:51" s="13" customFormat="1" ht="12">
      <c r="A114" s="13"/>
      <c r="B114" s="237"/>
      <c r="C114" s="238"/>
      <c r="D114" s="233" t="s">
        <v>130</v>
      </c>
      <c r="E114" s="239" t="s">
        <v>21</v>
      </c>
      <c r="F114" s="240" t="s">
        <v>622</v>
      </c>
      <c r="G114" s="238"/>
      <c r="H114" s="241">
        <v>0.123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7" t="s">
        <v>130</v>
      </c>
      <c r="AU114" s="247" t="s">
        <v>83</v>
      </c>
      <c r="AV114" s="13" t="s">
        <v>83</v>
      </c>
      <c r="AW114" s="13" t="s">
        <v>35</v>
      </c>
      <c r="AX114" s="13" t="s">
        <v>73</v>
      </c>
      <c r="AY114" s="247" t="s">
        <v>119</v>
      </c>
    </row>
    <row r="115" spans="1:51" s="14" customFormat="1" ht="12">
      <c r="A115" s="14"/>
      <c r="B115" s="248"/>
      <c r="C115" s="249"/>
      <c r="D115" s="233" t="s">
        <v>130</v>
      </c>
      <c r="E115" s="250" t="s">
        <v>21</v>
      </c>
      <c r="F115" s="251" t="s">
        <v>132</v>
      </c>
      <c r="G115" s="249"/>
      <c r="H115" s="252">
        <v>0.123</v>
      </c>
      <c r="I115" s="253"/>
      <c r="J115" s="249"/>
      <c r="K115" s="249"/>
      <c r="L115" s="254"/>
      <c r="M115" s="255"/>
      <c r="N115" s="256"/>
      <c r="O115" s="256"/>
      <c r="P115" s="256"/>
      <c r="Q115" s="256"/>
      <c r="R115" s="256"/>
      <c r="S115" s="256"/>
      <c r="T115" s="25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8" t="s">
        <v>130</v>
      </c>
      <c r="AU115" s="258" t="s">
        <v>83</v>
      </c>
      <c r="AV115" s="14" t="s">
        <v>126</v>
      </c>
      <c r="AW115" s="14" t="s">
        <v>35</v>
      </c>
      <c r="AX115" s="14" t="s">
        <v>81</v>
      </c>
      <c r="AY115" s="258" t="s">
        <v>119</v>
      </c>
    </row>
    <row r="116" spans="1:65" s="2" customFormat="1" ht="16.5" customHeight="1">
      <c r="A116" s="40"/>
      <c r="B116" s="41"/>
      <c r="C116" s="220" t="s">
        <v>178</v>
      </c>
      <c r="D116" s="220" t="s">
        <v>121</v>
      </c>
      <c r="E116" s="221" t="s">
        <v>228</v>
      </c>
      <c r="F116" s="222" t="s">
        <v>229</v>
      </c>
      <c r="G116" s="223" t="s">
        <v>174</v>
      </c>
      <c r="H116" s="224">
        <v>0.123</v>
      </c>
      <c r="I116" s="225"/>
      <c r="J116" s="226">
        <f>ROUND(I116*H116,2)</f>
        <v>0</v>
      </c>
      <c r="K116" s="222" t="s">
        <v>167</v>
      </c>
      <c r="L116" s="46"/>
      <c r="M116" s="227" t="s">
        <v>21</v>
      </c>
      <c r="N116" s="228" t="s">
        <v>44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126</v>
      </c>
      <c r="AT116" s="231" t="s">
        <v>121</v>
      </c>
      <c r="AU116" s="231" t="s">
        <v>83</v>
      </c>
      <c r="AY116" s="19" t="s">
        <v>119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81</v>
      </c>
      <c r="BK116" s="232">
        <f>ROUND(I116*H116,2)</f>
        <v>0</v>
      </c>
      <c r="BL116" s="19" t="s">
        <v>126</v>
      </c>
      <c r="BM116" s="231" t="s">
        <v>623</v>
      </c>
    </row>
    <row r="117" spans="1:47" s="2" customFormat="1" ht="12">
      <c r="A117" s="40"/>
      <c r="B117" s="41"/>
      <c r="C117" s="42"/>
      <c r="D117" s="233" t="s">
        <v>128</v>
      </c>
      <c r="E117" s="42"/>
      <c r="F117" s="234" t="s">
        <v>231</v>
      </c>
      <c r="G117" s="42"/>
      <c r="H117" s="42"/>
      <c r="I117" s="138"/>
      <c r="J117" s="42"/>
      <c r="K117" s="42"/>
      <c r="L117" s="46"/>
      <c r="M117" s="235"/>
      <c r="N117" s="23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128</v>
      </c>
      <c r="AU117" s="19" t="s">
        <v>83</v>
      </c>
    </row>
    <row r="118" spans="1:65" s="2" customFormat="1" ht="16.5" customHeight="1">
      <c r="A118" s="40"/>
      <c r="B118" s="41"/>
      <c r="C118" s="220" t="s">
        <v>187</v>
      </c>
      <c r="D118" s="220" t="s">
        <v>121</v>
      </c>
      <c r="E118" s="221" t="s">
        <v>233</v>
      </c>
      <c r="F118" s="222" t="s">
        <v>234</v>
      </c>
      <c r="G118" s="223" t="s">
        <v>174</v>
      </c>
      <c r="H118" s="224">
        <v>0.123</v>
      </c>
      <c r="I118" s="225"/>
      <c r="J118" s="226">
        <f>ROUND(I118*H118,2)</f>
        <v>0</v>
      </c>
      <c r="K118" s="222" t="s">
        <v>167</v>
      </c>
      <c r="L118" s="46"/>
      <c r="M118" s="227" t="s">
        <v>21</v>
      </c>
      <c r="N118" s="228" t="s">
        <v>44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126</v>
      </c>
      <c r="AT118" s="231" t="s">
        <v>121</v>
      </c>
      <c r="AU118" s="231" t="s">
        <v>83</v>
      </c>
      <c r="AY118" s="19" t="s">
        <v>119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9" t="s">
        <v>81</v>
      </c>
      <c r="BK118" s="232">
        <f>ROUND(I118*H118,2)</f>
        <v>0</v>
      </c>
      <c r="BL118" s="19" t="s">
        <v>126</v>
      </c>
      <c r="BM118" s="231" t="s">
        <v>624</v>
      </c>
    </row>
    <row r="119" spans="1:47" s="2" customFormat="1" ht="12">
      <c r="A119" s="40"/>
      <c r="B119" s="41"/>
      <c r="C119" s="42"/>
      <c r="D119" s="233" t="s">
        <v>128</v>
      </c>
      <c r="E119" s="42"/>
      <c r="F119" s="234" t="s">
        <v>234</v>
      </c>
      <c r="G119" s="42"/>
      <c r="H119" s="42"/>
      <c r="I119" s="138"/>
      <c r="J119" s="42"/>
      <c r="K119" s="42"/>
      <c r="L119" s="46"/>
      <c r="M119" s="235"/>
      <c r="N119" s="23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128</v>
      </c>
      <c r="AU119" s="19" t="s">
        <v>83</v>
      </c>
    </row>
    <row r="120" spans="1:65" s="2" customFormat="1" ht="24" customHeight="1">
      <c r="A120" s="40"/>
      <c r="B120" s="41"/>
      <c r="C120" s="220" t="s">
        <v>192</v>
      </c>
      <c r="D120" s="220" t="s">
        <v>121</v>
      </c>
      <c r="E120" s="221" t="s">
        <v>237</v>
      </c>
      <c r="F120" s="222" t="s">
        <v>238</v>
      </c>
      <c r="G120" s="223" t="s">
        <v>174</v>
      </c>
      <c r="H120" s="224">
        <v>2.829</v>
      </c>
      <c r="I120" s="225"/>
      <c r="J120" s="226">
        <f>ROUND(I120*H120,2)</f>
        <v>0</v>
      </c>
      <c r="K120" s="222" t="s">
        <v>167</v>
      </c>
      <c r="L120" s="46"/>
      <c r="M120" s="227" t="s">
        <v>21</v>
      </c>
      <c r="N120" s="228" t="s">
        <v>44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126</v>
      </c>
      <c r="AT120" s="231" t="s">
        <v>121</v>
      </c>
      <c r="AU120" s="231" t="s">
        <v>83</v>
      </c>
      <c r="AY120" s="19" t="s">
        <v>119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81</v>
      </c>
      <c r="BK120" s="232">
        <f>ROUND(I120*H120,2)</f>
        <v>0</v>
      </c>
      <c r="BL120" s="19" t="s">
        <v>126</v>
      </c>
      <c r="BM120" s="231" t="s">
        <v>625</v>
      </c>
    </row>
    <row r="121" spans="1:47" s="2" customFormat="1" ht="12">
      <c r="A121" s="40"/>
      <c r="B121" s="41"/>
      <c r="C121" s="42"/>
      <c r="D121" s="233" t="s">
        <v>128</v>
      </c>
      <c r="E121" s="42"/>
      <c r="F121" s="234" t="s">
        <v>240</v>
      </c>
      <c r="G121" s="42"/>
      <c r="H121" s="42"/>
      <c r="I121" s="138"/>
      <c r="J121" s="42"/>
      <c r="K121" s="42"/>
      <c r="L121" s="46"/>
      <c r="M121" s="235"/>
      <c r="N121" s="23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128</v>
      </c>
      <c r="AU121" s="19" t="s">
        <v>83</v>
      </c>
    </row>
    <row r="122" spans="1:51" s="13" customFormat="1" ht="12">
      <c r="A122" s="13"/>
      <c r="B122" s="237"/>
      <c r="C122" s="238"/>
      <c r="D122" s="233" t="s">
        <v>130</v>
      </c>
      <c r="E122" s="239" t="s">
        <v>21</v>
      </c>
      <c r="F122" s="240" t="s">
        <v>611</v>
      </c>
      <c r="G122" s="238"/>
      <c r="H122" s="241">
        <v>3.813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7" t="s">
        <v>130</v>
      </c>
      <c r="AU122" s="247" t="s">
        <v>83</v>
      </c>
      <c r="AV122" s="13" t="s">
        <v>83</v>
      </c>
      <c r="AW122" s="13" t="s">
        <v>35</v>
      </c>
      <c r="AX122" s="13" t="s">
        <v>73</v>
      </c>
      <c r="AY122" s="247" t="s">
        <v>119</v>
      </c>
    </row>
    <row r="123" spans="1:51" s="13" customFormat="1" ht="12">
      <c r="A123" s="13"/>
      <c r="B123" s="237"/>
      <c r="C123" s="238"/>
      <c r="D123" s="233" t="s">
        <v>130</v>
      </c>
      <c r="E123" s="239" t="s">
        <v>21</v>
      </c>
      <c r="F123" s="240" t="s">
        <v>626</v>
      </c>
      <c r="G123" s="238"/>
      <c r="H123" s="241">
        <v>-0.123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7" t="s">
        <v>130</v>
      </c>
      <c r="AU123" s="247" t="s">
        <v>83</v>
      </c>
      <c r="AV123" s="13" t="s">
        <v>83</v>
      </c>
      <c r="AW123" s="13" t="s">
        <v>35</v>
      </c>
      <c r="AX123" s="13" t="s">
        <v>73</v>
      </c>
      <c r="AY123" s="247" t="s">
        <v>119</v>
      </c>
    </row>
    <row r="124" spans="1:51" s="13" customFormat="1" ht="12">
      <c r="A124" s="13"/>
      <c r="B124" s="237"/>
      <c r="C124" s="238"/>
      <c r="D124" s="233" t="s">
        <v>130</v>
      </c>
      <c r="E124" s="239" t="s">
        <v>21</v>
      </c>
      <c r="F124" s="240" t="s">
        <v>627</v>
      </c>
      <c r="G124" s="238"/>
      <c r="H124" s="241">
        <v>-0.861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130</v>
      </c>
      <c r="AU124" s="247" t="s">
        <v>83</v>
      </c>
      <c r="AV124" s="13" t="s">
        <v>83</v>
      </c>
      <c r="AW124" s="13" t="s">
        <v>35</v>
      </c>
      <c r="AX124" s="13" t="s">
        <v>73</v>
      </c>
      <c r="AY124" s="247" t="s">
        <v>119</v>
      </c>
    </row>
    <row r="125" spans="1:51" s="14" customFormat="1" ht="12">
      <c r="A125" s="14"/>
      <c r="B125" s="248"/>
      <c r="C125" s="249"/>
      <c r="D125" s="233" t="s">
        <v>130</v>
      </c>
      <c r="E125" s="250" t="s">
        <v>21</v>
      </c>
      <c r="F125" s="251" t="s">
        <v>132</v>
      </c>
      <c r="G125" s="249"/>
      <c r="H125" s="252">
        <v>2.8290000000000006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8" t="s">
        <v>130</v>
      </c>
      <c r="AU125" s="258" t="s">
        <v>83</v>
      </c>
      <c r="AV125" s="14" t="s">
        <v>126</v>
      </c>
      <c r="AW125" s="14" t="s">
        <v>35</v>
      </c>
      <c r="AX125" s="14" t="s">
        <v>81</v>
      </c>
      <c r="AY125" s="258" t="s">
        <v>119</v>
      </c>
    </row>
    <row r="126" spans="1:65" s="2" customFormat="1" ht="24" customHeight="1">
      <c r="A126" s="40"/>
      <c r="B126" s="41"/>
      <c r="C126" s="220" t="s">
        <v>198</v>
      </c>
      <c r="D126" s="220" t="s">
        <v>121</v>
      </c>
      <c r="E126" s="221" t="s">
        <v>251</v>
      </c>
      <c r="F126" s="222" t="s">
        <v>252</v>
      </c>
      <c r="G126" s="223" t="s">
        <v>174</v>
      </c>
      <c r="H126" s="224">
        <v>0.861</v>
      </c>
      <c r="I126" s="225"/>
      <c r="J126" s="226">
        <f>ROUND(I126*H126,2)</f>
        <v>0</v>
      </c>
      <c r="K126" s="222" t="s">
        <v>125</v>
      </c>
      <c r="L126" s="46"/>
      <c r="M126" s="227" t="s">
        <v>21</v>
      </c>
      <c r="N126" s="228" t="s">
        <v>44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126</v>
      </c>
      <c r="AT126" s="231" t="s">
        <v>121</v>
      </c>
      <c r="AU126" s="231" t="s">
        <v>83</v>
      </c>
      <c r="AY126" s="19" t="s">
        <v>119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81</v>
      </c>
      <c r="BK126" s="232">
        <f>ROUND(I126*H126,2)</f>
        <v>0</v>
      </c>
      <c r="BL126" s="19" t="s">
        <v>126</v>
      </c>
      <c r="BM126" s="231" t="s">
        <v>628</v>
      </c>
    </row>
    <row r="127" spans="1:47" s="2" customFormat="1" ht="12">
      <c r="A127" s="40"/>
      <c r="B127" s="41"/>
      <c r="C127" s="42"/>
      <c r="D127" s="233" t="s">
        <v>128</v>
      </c>
      <c r="E127" s="42"/>
      <c r="F127" s="234" t="s">
        <v>254</v>
      </c>
      <c r="G127" s="42"/>
      <c r="H127" s="42"/>
      <c r="I127" s="138"/>
      <c r="J127" s="42"/>
      <c r="K127" s="42"/>
      <c r="L127" s="46"/>
      <c r="M127" s="235"/>
      <c r="N127" s="23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128</v>
      </c>
      <c r="AU127" s="19" t="s">
        <v>83</v>
      </c>
    </row>
    <row r="128" spans="1:51" s="13" customFormat="1" ht="12">
      <c r="A128" s="13"/>
      <c r="B128" s="237"/>
      <c r="C128" s="238"/>
      <c r="D128" s="233" t="s">
        <v>130</v>
      </c>
      <c r="E128" s="239" t="s">
        <v>21</v>
      </c>
      <c r="F128" s="240" t="s">
        <v>629</v>
      </c>
      <c r="G128" s="238"/>
      <c r="H128" s="241">
        <v>0.861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7" t="s">
        <v>130</v>
      </c>
      <c r="AU128" s="247" t="s">
        <v>83</v>
      </c>
      <c r="AV128" s="13" t="s">
        <v>83</v>
      </c>
      <c r="AW128" s="13" t="s">
        <v>35</v>
      </c>
      <c r="AX128" s="13" t="s">
        <v>73</v>
      </c>
      <c r="AY128" s="247" t="s">
        <v>119</v>
      </c>
    </row>
    <row r="129" spans="1:51" s="14" customFormat="1" ht="12">
      <c r="A129" s="14"/>
      <c r="B129" s="248"/>
      <c r="C129" s="249"/>
      <c r="D129" s="233" t="s">
        <v>130</v>
      </c>
      <c r="E129" s="250" t="s">
        <v>21</v>
      </c>
      <c r="F129" s="251" t="s">
        <v>132</v>
      </c>
      <c r="G129" s="249"/>
      <c r="H129" s="252">
        <v>0.861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8" t="s">
        <v>130</v>
      </c>
      <c r="AU129" s="258" t="s">
        <v>83</v>
      </c>
      <c r="AV129" s="14" t="s">
        <v>126</v>
      </c>
      <c r="AW129" s="14" t="s">
        <v>35</v>
      </c>
      <c r="AX129" s="14" t="s">
        <v>81</v>
      </c>
      <c r="AY129" s="258" t="s">
        <v>119</v>
      </c>
    </row>
    <row r="130" spans="1:65" s="2" customFormat="1" ht="24" customHeight="1">
      <c r="A130" s="40"/>
      <c r="B130" s="41"/>
      <c r="C130" s="220" t="s">
        <v>203</v>
      </c>
      <c r="D130" s="220" t="s">
        <v>121</v>
      </c>
      <c r="E130" s="221" t="s">
        <v>257</v>
      </c>
      <c r="F130" s="222" t="s">
        <v>258</v>
      </c>
      <c r="G130" s="223" t="s">
        <v>174</v>
      </c>
      <c r="H130" s="224">
        <v>0.861</v>
      </c>
      <c r="I130" s="225"/>
      <c r="J130" s="226">
        <f>ROUND(I130*H130,2)</f>
        <v>0</v>
      </c>
      <c r="K130" s="222" t="s">
        <v>167</v>
      </c>
      <c r="L130" s="46"/>
      <c r="M130" s="227" t="s">
        <v>21</v>
      </c>
      <c r="N130" s="228" t="s">
        <v>44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126</v>
      </c>
      <c r="AT130" s="231" t="s">
        <v>121</v>
      </c>
      <c r="AU130" s="231" t="s">
        <v>83</v>
      </c>
      <c r="AY130" s="19" t="s">
        <v>119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9" t="s">
        <v>81</v>
      </c>
      <c r="BK130" s="232">
        <f>ROUND(I130*H130,2)</f>
        <v>0</v>
      </c>
      <c r="BL130" s="19" t="s">
        <v>126</v>
      </c>
      <c r="BM130" s="231" t="s">
        <v>630</v>
      </c>
    </row>
    <row r="131" spans="1:47" s="2" customFormat="1" ht="12">
      <c r="A131" s="40"/>
      <c r="B131" s="41"/>
      <c r="C131" s="42"/>
      <c r="D131" s="233" t="s">
        <v>128</v>
      </c>
      <c r="E131" s="42"/>
      <c r="F131" s="234" t="s">
        <v>260</v>
      </c>
      <c r="G131" s="42"/>
      <c r="H131" s="42"/>
      <c r="I131" s="138"/>
      <c r="J131" s="42"/>
      <c r="K131" s="42"/>
      <c r="L131" s="46"/>
      <c r="M131" s="235"/>
      <c r="N131" s="23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128</v>
      </c>
      <c r="AU131" s="19" t="s">
        <v>83</v>
      </c>
    </row>
    <row r="132" spans="1:65" s="2" customFormat="1" ht="24" customHeight="1">
      <c r="A132" s="40"/>
      <c r="B132" s="41"/>
      <c r="C132" s="220" t="s">
        <v>209</v>
      </c>
      <c r="D132" s="220" t="s">
        <v>121</v>
      </c>
      <c r="E132" s="221" t="s">
        <v>262</v>
      </c>
      <c r="F132" s="222" t="s">
        <v>263</v>
      </c>
      <c r="G132" s="223" t="s">
        <v>124</v>
      </c>
      <c r="H132" s="224">
        <v>2.46</v>
      </c>
      <c r="I132" s="225"/>
      <c r="J132" s="226">
        <f>ROUND(I132*H132,2)</f>
        <v>0</v>
      </c>
      <c r="K132" s="222" t="s">
        <v>125</v>
      </c>
      <c r="L132" s="46"/>
      <c r="M132" s="227" t="s">
        <v>21</v>
      </c>
      <c r="N132" s="228" t="s">
        <v>44</v>
      </c>
      <c r="O132" s="8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126</v>
      </c>
      <c r="AT132" s="231" t="s">
        <v>121</v>
      </c>
      <c r="AU132" s="231" t="s">
        <v>83</v>
      </c>
      <c r="AY132" s="19" t="s">
        <v>119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9" t="s">
        <v>81</v>
      </c>
      <c r="BK132" s="232">
        <f>ROUND(I132*H132,2)</f>
        <v>0</v>
      </c>
      <c r="BL132" s="19" t="s">
        <v>126</v>
      </c>
      <c r="BM132" s="231" t="s">
        <v>631</v>
      </c>
    </row>
    <row r="133" spans="1:47" s="2" customFormat="1" ht="12">
      <c r="A133" s="40"/>
      <c r="B133" s="41"/>
      <c r="C133" s="42"/>
      <c r="D133" s="233" t="s">
        <v>128</v>
      </c>
      <c r="E133" s="42"/>
      <c r="F133" s="234" t="s">
        <v>265</v>
      </c>
      <c r="G133" s="42"/>
      <c r="H133" s="42"/>
      <c r="I133" s="138"/>
      <c r="J133" s="42"/>
      <c r="K133" s="42"/>
      <c r="L133" s="46"/>
      <c r="M133" s="235"/>
      <c r="N133" s="23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128</v>
      </c>
      <c r="AU133" s="19" t="s">
        <v>83</v>
      </c>
    </row>
    <row r="134" spans="1:51" s="13" customFormat="1" ht="12">
      <c r="A134" s="13"/>
      <c r="B134" s="237"/>
      <c r="C134" s="238"/>
      <c r="D134" s="233" t="s">
        <v>130</v>
      </c>
      <c r="E134" s="239" t="s">
        <v>21</v>
      </c>
      <c r="F134" s="240" t="s">
        <v>632</v>
      </c>
      <c r="G134" s="238"/>
      <c r="H134" s="241">
        <v>2.46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130</v>
      </c>
      <c r="AU134" s="247" t="s">
        <v>83</v>
      </c>
      <c r="AV134" s="13" t="s">
        <v>83</v>
      </c>
      <c r="AW134" s="13" t="s">
        <v>35</v>
      </c>
      <c r="AX134" s="13" t="s">
        <v>73</v>
      </c>
      <c r="AY134" s="247" t="s">
        <v>119</v>
      </c>
    </row>
    <row r="135" spans="1:51" s="14" customFormat="1" ht="12">
      <c r="A135" s="14"/>
      <c r="B135" s="248"/>
      <c r="C135" s="249"/>
      <c r="D135" s="233" t="s">
        <v>130</v>
      </c>
      <c r="E135" s="250" t="s">
        <v>21</v>
      </c>
      <c r="F135" s="251" t="s">
        <v>132</v>
      </c>
      <c r="G135" s="249"/>
      <c r="H135" s="252">
        <v>2.46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8" t="s">
        <v>130</v>
      </c>
      <c r="AU135" s="258" t="s">
        <v>83</v>
      </c>
      <c r="AV135" s="14" t="s">
        <v>126</v>
      </c>
      <c r="AW135" s="14" t="s">
        <v>35</v>
      </c>
      <c r="AX135" s="14" t="s">
        <v>81</v>
      </c>
      <c r="AY135" s="258" t="s">
        <v>119</v>
      </c>
    </row>
    <row r="136" spans="1:65" s="2" customFormat="1" ht="24" customHeight="1">
      <c r="A136" s="40"/>
      <c r="B136" s="41"/>
      <c r="C136" s="220" t="s">
        <v>8</v>
      </c>
      <c r="D136" s="220" t="s">
        <v>121</v>
      </c>
      <c r="E136" s="221" t="s">
        <v>271</v>
      </c>
      <c r="F136" s="222" t="s">
        <v>272</v>
      </c>
      <c r="G136" s="223" t="s">
        <v>124</v>
      </c>
      <c r="H136" s="224">
        <v>2.46</v>
      </c>
      <c r="I136" s="225"/>
      <c r="J136" s="226">
        <f>ROUND(I136*H136,2)</f>
        <v>0</v>
      </c>
      <c r="K136" s="222" t="s">
        <v>125</v>
      </c>
      <c r="L136" s="46"/>
      <c r="M136" s="227" t="s">
        <v>21</v>
      </c>
      <c r="N136" s="228" t="s">
        <v>44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126</v>
      </c>
      <c r="AT136" s="231" t="s">
        <v>121</v>
      </c>
      <c r="AU136" s="231" t="s">
        <v>83</v>
      </c>
      <c r="AY136" s="19" t="s">
        <v>119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9" t="s">
        <v>81</v>
      </c>
      <c r="BK136" s="232">
        <f>ROUND(I136*H136,2)</f>
        <v>0</v>
      </c>
      <c r="BL136" s="19" t="s">
        <v>126</v>
      </c>
      <c r="BM136" s="231" t="s">
        <v>633</v>
      </c>
    </row>
    <row r="137" spans="1:47" s="2" customFormat="1" ht="12">
      <c r="A137" s="40"/>
      <c r="B137" s="41"/>
      <c r="C137" s="42"/>
      <c r="D137" s="233" t="s">
        <v>128</v>
      </c>
      <c r="E137" s="42"/>
      <c r="F137" s="234" t="s">
        <v>274</v>
      </c>
      <c r="G137" s="42"/>
      <c r="H137" s="42"/>
      <c r="I137" s="138"/>
      <c r="J137" s="42"/>
      <c r="K137" s="42"/>
      <c r="L137" s="46"/>
      <c r="M137" s="235"/>
      <c r="N137" s="23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128</v>
      </c>
      <c r="AU137" s="19" t="s">
        <v>83</v>
      </c>
    </row>
    <row r="138" spans="1:51" s="13" customFormat="1" ht="12">
      <c r="A138" s="13"/>
      <c r="B138" s="237"/>
      <c r="C138" s="238"/>
      <c r="D138" s="233" t="s">
        <v>130</v>
      </c>
      <c r="E138" s="239" t="s">
        <v>21</v>
      </c>
      <c r="F138" s="240" t="s">
        <v>634</v>
      </c>
      <c r="G138" s="238"/>
      <c r="H138" s="241">
        <v>2.46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130</v>
      </c>
      <c r="AU138" s="247" t="s">
        <v>83</v>
      </c>
      <c r="AV138" s="13" t="s">
        <v>83</v>
      </c>
      <c r="AW138" s="13" t="s">
        <v>35</v>
      </c>
      <c r="AX138" s="13" t="s">
        <v>81</v>
      </c>
      <c r="AY138" s="247" t="s">
        <v>119</v>
      </c>
    </row>
    <row r="139" spans="1:65" s="2" customFormat="1" ht="16.5" customHeight="1">
      <c r="A139" s="40"/>
      <c r="B139" s="41"/>
      <c r="C139" s="280" t="s">
        <v>218</v>
      </c>
      <c r="D139" s="280" t="s">
        <v>245</v>
      </c>
      <c r="E139" s="281" t="s">
        <v>277</v>
      </c>
      <c r="F139" s="282" t="s">
        <v>278</v>
      </c>
      <c r="G139" s="283" t="s">
        <v>279</v>
      </c>
      <c r="H139" s="284">
        <v>0.037</v>
      </c>
      <c r="I139" s="285"/>
      <c r="J139" s="286">
        <f>ROUND(I139*H139,2)</f>
        <v>0</v>
      </c>
      <c r="K139" s="282" t="s">
        <v>125</v>
      </c>
      <c r="L139" s="287"/>
      <c r="M139" s="288" t="s">
        <v>21</v>
      </c>
      <c r="N139" s="289" t="s">
        <v>44</v>
      </c>
      <c r="O139" s="86"/>
      <c r="P139" s="229">
        <f>O139*H139</f>
        <v>0</v>
      </c>
      <c r="Q139" s="229">
        <v>0.001</v>
      </c>
      <c r="R139" s="229">
        <f>Q139*H139</f>
        <v>3.7E-05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171</v>
      </c>
      <c r="AT139" s="231" t="s">
        <v>245</v>
      </c>
      <c r="AU139" s="231" t="s">
        <v>83</v>
      </c>
      <c r="AY139" s="19" t="s">
        <v>119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81</v>
      </c>
      <c r="BK139" s="232">
        <f>ROUND(I139*H139,2)</f>
        <v>0</v>
      </c>
      <c r="BL139" s="19" t="s">
        <v>126</v>
      </c>
      <c r="BM139" s="231" t="s">
        <v>635</v>
      </c>
    </row>
    <row r="140" spans="1:47" s="2" customFormat="1" ht="12">
      <c r="A140" s="40"/>
      <c r="B140" s="41"/>
      <c r="C140" s="42"/>
      <c r="D140" s="233" t="s">
        <v>128</v>
      </c>
      <c r="E140" s="42"/>
      <c r="F140" s="234" t="s">
        <v>278</v>
      </c>
      <c r="G140" s="42"/>
      <c r="H140" s="42"/>
      <c r="I140" s="138"/>
      <c r="J140" s="42"/>
      <c r="K140" s="42"/>
      <c r="L140" s="46"/>
      <c r="M140" s="235"/>
      <c r="N140" s="236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128</v>
      </c>
      <c r="AU140" s="19" t="s">
        <v>83</v>
      </c>
    </row>
    <row r="141" spans="1:51" s="13" customFormat="1" ht="12">
      <c r="A141" s="13"/>
      <c r="B141" s="237"/>
      <c r="C141" s="238"/>
      <c r="D141" s="233" t="s">
        <v>130</v>
      </c>
      <c r="E141" s="238"/>
      <c r="F141" s="240" t="s">
        <v>636</v>
      </c>
      <c r="G141" s="238"/>
      <c r="H141" s="241">
        <v>0.037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130</v>
      </c>
      <c r="AU141" s="247" t="s">
        <v>83</v>
      </c>
      <c r="AV141" s="13" t="s">
        <v>83</v>
      </c>
      <c r="AW141" s="13" t="s">
        <v>4</v>
      </c>
      <c r="AX141" s="13" t="s">
        <v>81</v>
      </c>
      <c r="AY141" s="247" t="s">
        <v>119</v>
      </c>
    </row>
    <row r="142" spans="1:63" s="12" customFormat="1" ht="22.8" customHeight="1">
      <c r="A142" s="12"/>
      <c r="B142" s="204"/>
      <c r="C142" s="205"/>
      <c r="D142" s="206" t="s">
        <v>72</v>
      </c>
      <c r="E142" s="218" t="s">
        <v>126</v>
      </c>
      <c r="F142" s="218" t="s">
        <v>282</v>
      </c>
      <c r="G142" s="205"/>
      <c r="H142" s="205"/>
      <c r="I142" s="208"/>
      <c r="J142" s="219">
        <f>BK142</f>
        <v>0</v>
      </c>
      <c r="K142" s="205"/>
      <c r="L142" s="210"/>
      <c r="M142" s="211"/>
      <c r="N142" s="212"/>
      <c r="O142" s="212"/>
      <c r="P142" s="213">
        <f>SUM(P143:P150)</f>
        <v>0</v>
      </c>
      <c r="Q142" s="212"/>
      <c r="R142" s="213">
        <f>SUM(R143:R150)</f>
        <v>0</v>
      </c>
      <c r="S142" s="212"/>
      <c r="T142" s="214">
        <f>SUM(T143:T150)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81</v>
      </c>
      <c r="AT142" s="216" t="s">
        <v>72</v>
      </c>
      <c r="AU142" s="216" t="s">
        <v>81</v>
      </c>
      <c r="AY142" s="215" t="s">
        <v>119</v>
      </c>
      <c r="BK142" s="217">
        <f>SUM(BK143:BK150)</f>
        <v>0</v>
      </c>
    </row>
    <row r="143" spans="1:65" s="2" customFormat="1" ht="16.5" customHeight="1">
      <c r="A143" s="40"/>
      <c r="B143" s="41"/>
      <c r="C143" s="220" t="s">
        <v>227</v>
      </c>
      <c r="D143" s="220" t="s">
        <v>121</v>
      </c>
      <c r="E143" s="221" t="s">
        <v>284</v>
      </c>
      <c r="F143" s="222" t="s">
        <v>285</v>
      </c>
      <c r="G143" s="223" t="s">
        <v>174</v>
      </c>
      <c r="H143" s="224">
        <v>0.123</v>
      </c>
      <c r="I143" s="225"/>
      <c r="J143" s="226">
        <f>ROUND(I143*H143,2)</f>
        <v>0</v>
      </c>
      <c r="K143" s="222" t="s">
        <v>167</v>
      </c>
      <c r="L143" s="46"/>
      <c r="M143" s="227" t="s">
        <v>21</v>
      </c>
      <c r="N143" s="228" t="s">
        <v>44</v>
      </c>
      <c r="O143" s="8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1" t="s">
        <v>126</v>
      </c>
      <c r="AT143" s="231" t="s">
        <v>121</v>
      </c>
      <c r="AU143" s="231" t="s">
        <v>83</v>
      </c>
      <c r="AY143" s="19" t="s">
        <v>119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9" t="s">
        <v>81</v>
      </c>
      <c r="BK143" s="232">
        <f>ROUND(I143*H143,2)</f>
        <v>0</v>
      </c>
      <c r="BL143" s="19" t="s">
        <v>126</v>
      </c>
      <c r="BM143" s="231" t="s">
        <v>637</v>
      </c>
    </row>
    <row r="144" spans="1:47" s="2" customFormat="1" ht="12">
      <c r="A144" s="40"/>
      <c r="B144" s="41"/>
      <c r="C144" s="42"/>
      <c r="D144" s="233" t="s">
        <v>128</v>
      </c>
      <c r="E144" s="42"/>
      <c r="F144" s="234" t="s">
        <v>287</v>
      </c>
      <c r="G144" s="42"/>
      <c r="H144" s="42"/>
      <c r="I144" s="138"/>
      <c r="J144" s="42"/>
      <c r="K144" s="42"/>
      <c r="L144" s="46"/>
      <c r="M144" s="235"/>
      <c r="N144" s="23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128</v>
      </c>
      <c r="AU144" s="19" t="s">
        <v>83</v>
      </c>
    </row>
    <row r="145" spans="1:51" s="13" customFormat="1" ht="12">
      <c r="A145" s="13"/>
      <c r="B145" s="237"/>
      <c r="C145" s="238"/>
      <c r="D145" s="233" t="s">
        <v>130</v>
      </c>
      <c r="E145" s="239" t="s">
        <v>21</v>
      </c>
      <c r="F145" s="240" t="s">
        <v>622</v>
      </c>
      <c r="G145" s="238"/>
      <c r="H145" s="241">
        <v>0.123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130</v>
      </c>
      <c r="AU145" s="247" t="s">
        <v>83</v>
      </c>
      <c r="AV145" s="13" t="s">
        <v>83</v>
      </c>
      <c r="AW145" s="13" t="s">
        <v>35</v>
      </c>
      <c r="AX145" s="13" t="s">
        <v>73</v>
      </c>
      <c r="AY145" s="247" t="s">
        <v>119</v>
      </c>
    </row>
    <row r="146" spans="1:51" s="14" customFormat="1" ht="12">
      <c r="A146" s="14"/>
      <c r="B146" s="248"/>
      <c r="C146" s="249"/>
      <c r="D146" s="233" t="s">
        <v>130</v>
      </c>
      <c r="E146" s="250" t="s">
        <v>21</v>
      </c>
      <c r="F146" s="251" t="s">
        <v>132</v>
      </c>
      <c r="G146" s="249"/>
      <c r="H146" s="252">
        <v>0.123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8" t="s">
        <v>130</v>
      </c>
      <c r="AU146" s="258" t="s">
        <v>83</v>
      </c>
      <c r="AV146" s="14" t="s">
        <v>126</v>
      </c>
      <c r="AW146" s="14" t="s">
        <v>35</v>
      </c>
      <c r="AX146" s="14" t="s">
        <v>81</v>
      </c>
      <c r="AY146" s="258" t="s">
        <v>119</v>
      </c>
    </row>
    <row r="147" spans="1:65" s="2" customFormat="1" ht="24" customHeight="1">
      <c r="A147" s="40"/>
      <c r="B147" s="41"/>
      <c r="C147" s="220" t="s">
        <v>232</v>
      </c>
      <c r="D147" s="220" t="s">
        <v>121</v>
      </c>
      <c r="E147" s="221" t="s">
        <v>289</v>
      </c>
      <c r="F147" s="222" t="s">
        <v>290</v>
      </c>
      <c r="G147" s="223" t="s">
        <v>174</v>
      </c>
      <c r="H147" s="224">
        <v>0.1</v>
      </c>
      <c r="I147" s="225"/>
      <c r="J147" s="226">
        <f>ROUND(I147*H147,2)</f>
        <v>0</v>
      </c>
      <c r="K147" s="222" t="s">
        <v>167</v>
      </c>
      <c r="L147" s="46"/>
      <c r="M147" s="227" t="s">
        <v>21</v>
      </c>
      <c r="N147" s="228" t="s">
        <v>44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126</v>
      </c>
      <c r="AT147" s="231" t="s">
        <v>121</v>
      </c>
      <c r="AU147" s="231" t="s">
        <v>83</v>
      </c>
      <c r="AY147" s="19" t="s">
        <v>119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9" t="s">
        <v>81</v>
      </c>
      <c r="BK147" s="232">
        <f>ROUND(I147*H147,2)</f>
        <v>0</v>
      </c>
      <c r="BL147" s="19" t="s">
        <v>126</v>
      </c>
      <c r="BM147" s="231" t="s">
        <v>638</v>
      </c>
    </row>
    <row r="148" spans="1:47" s="2" customFormat="1" ht="12">
      <c r="A148" s="40"/>
      <c r="B148" s="41"/>
      <c r="C148" s="42"/>
      <c r="D148" s="233" t="s">
        <v>128</v>
      </c>
      <c r="E148" s="42"/>
      <c r="F148" s="234" t="s">
        <v>292</v>
      </c>
      <c r="G148" s="42"/>
      <c r="H148" s="42"/>
      <c r="I148" s="138"/>
      <c r="J148" s="42"/>
      <c r="K148" s="42"/>
      <c r="L148" s="46"/>
      <c r="M148" s="235"/>
      <c r="N148" s="23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128</v>
      </c>
      <c r="AU148" s="19" t="s">
        <v>83</v>
      </c>
    </row>
    <row r="149" spans="1:51" s="13" customFormat="1" ht="12">
      <c r="A149" s="13"/>
      <c r="B149" s="237"/>
      <c r="C149" s="238"/>
      <c r="D149" s="233" t="s">
        <v>130</v>
      </c>
      <c r="E149" s="239" t="s">
        <v>21</v>
      </c>
      <c r="F149" s="240" t="s">
        <v>639</v>
      </c>
      <c r="G149" s="238"/>
      <c r="H149" s="241">
        <v>0.1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130</v>
      </c>
      <c r="AU149" s="247" t="s">
        <v>83</v>
      </c>
      <c r="AV149" s="13" t="s">
        <v>83</v>
      </c>
      <c r="AW149" s="13" t="s">
        <v>35</v>
      </c>
      <c r="AX149" s="13" t="s">
        <v>73</v>
      </c>
      <c r="AY149" s="247" t="s">
        <v>119</v>
      </c>
    </row>
    <row r="150" spans="1:51" s="14" customFormat="1" ht="12">
      <c r="A150" s="14"/>
      <c r="B150" s="248"/>
      <c r="C150" s="249"/>
      <c r="D150" s="233" t="s">
        <v>130</v>
      </c>
      <c r="E150" s="250" t="s">
        <v>21</v>
      </c>
      <c r="F150" s="251" t="s">
        <v>132</v>
      </c>
      <c r="G150" s="249"/>
      <c r="H150" s="252">
        <v>0.1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8" t="s">
        <v>130</v>
      </c>
      <c r="AU150" s="258" t="s">
        <v>83</v>
      </c>
      <c r="AV150" s="14" t="s">
        <v>126</v>
      </c>
      <c r="AW150" s="14" t="s">
        <v>35</v>
      </c>
      <c r="AX150" s="14" t="s">
        <v>81</v>
      </c>
      <c r="AY150" s="258" t="s">
        <v>119</v>
      </c>
    </row>
    <row r="151" spans="1:63" s="12" customFormat="1" ht="22.8" customHeight="1">
      <c r="A151" s="12"/>
      <c r="B151" s="204"/>
      <c r="C151" s="205"/>
      <c r="D151" s="206" t="s">
        <v>72</v>
      </c>
      <c r="E151" s="218" t="s">
        <v>171</v>
      </c>
      <c r="F151" s="218" t="s">
        <v>328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SUM(P152:P181)</f>
        <v>0</v>
      </c>
      <c r="Q151" s="212"/>
      <c r="R151" s="213">
        <f>SUM(R152:R181)</f>
        <v>0.032465999999999995</v>
      </c>
      <c r="S151" s="212"/>
      <c r="T151" s="214">
        <f>SUM(T152:T181)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81</v>
      </c>
      <c r="AT151" s="216" t="s">
        <v>72</v>
      </c>
      <c r="AU151" s="216" t="s">
        <v>81</v>
      </c>
      <c r="AY151" s="215" t="s">
        <v>119</v>
      </c>
      <c r="BK151" s="217">
        <f>SUM(BK152:BK181)</f>
        <v>0</v>
      </c>
    </row>
    <row r="152" spans="1:65" s="2" customFormat="1" ht="24" customHeight="1">
      <c r="A152" s="40"/>
      <c r="B152" s="41"/>
      <c r="C152" s="220" t="s">
        <v>236</v>
      </c>
      <c r="D152" s="220" t="s">
        <v>121</v>
      </c>
      <c r="E152" s="221" t="s">
        <v>330</v>
      </c>
      <c r="F152" s="222" t="s">
        <v>331</v>
      </c>
      <c r="G152" s="223" t="s">
        <v>332</v>
      </c>
      <c r="H152" s="224">
        <v>1</v>
      </c>
      <c r="I152" s="225"/>
      <c r="J152" s="226">
        <f>ROUND(I152*H152,2)</f>
        <v>0</v>
      </c>
      <c r="K152" s="222" t="s">
        <v>167</v>
      </c>
      <c r="L152" s="46"/>
      <c r="M152" s="227" t="s">
        <v>21</v>
      </c>
      <c r="N152" s="228" t="s">
        <v>44</v>
      </c>
      <c r="O152" s="86"/>
      <c r="P152" s="229">
        <f>O152*H152</f>
        <v>0</v>
      </c>
      <c r="Q152" s="229">
        <v>0.00167</v>
      </c>
      <c r="R152" s="229">
        <f>Q152*H152</f>
        <v>0.00167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126</v>
      </c>
      <c r="AT152" s="231" t="s">
        <v>121</v>
      </c>
      <c r="AU152" s="231" t="s">
        <v>83</v>
      </c>
      <c r="AY152" s="19" t="s">
        <v>119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9" t="s">
        <v>81</v>
      </c>
      <c r="BK152" s="232">
        <f>ROUND(I152*H152,2)</f>
        <v>0</v>
      </c>
      <c r="BL152" s="19" t="s">
        <v>126</v>
      </c>
      <c r="BM152" s="231" t="s">
        <v>640</v>
      </c>
    </row>
    <row r="153" spans="1:47" s="2" customFormat="1" ht="12">
      <c r="A153" s="40"/>
      <c r="B153" s="41"/>
      <c r="C153" s="42"/>
      <c r="D153" s="233" t="s">
        <v>128</v>
      </c>
      <c r="E153" s="42"/>
      <c r="F153" s="234" t="s">
        <v>334</v>
      </c>
      <c r="G153" s="42"/>
      <c r="H153" s="42"/>
      <c r="I153" s="138"/>
      <c r="J153" s="42"/>
      <c r="K153" s="42"/>
      <c r="L153" s="46"/>
      <c r="M153" s="235"/>
      <c r="N153" s="23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128</v>
      </c>
      <c r="AU153" s="19" t="s">
        <v>83</v>
      </c>
    </row>
    <row r="154" spans="1:51" s="13" customFormat="1" ht="12">
      <c r="A154" s="13"/>
      <c r="B154" s="237"/>
      <c r="C154" s="238"/>
      <c r="D154" s="233" t="s">
        <v>130</v>
      </c>
      <c r="E154" s="239" t="s">
        <v>21</v>
      </c>
      <c r="F154" s="240" t="s">
        <v>347</v>
      </c>
      <c r="G154" s="238"/>
      <c r="H154" s="241">
        <v>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130</v>
      </c>
      <c r="AU154" s="247" t="s">
        <v>83</v>
      </c>
      <c r="AV154" s="13" t="s">
        <v>83</v>
      </c>
      <c r="AW154" s="13" t="s">
        <v>35</v>
      </c>
      <c r="AX154" s="13" t="s">
        <v>81</v>
      </c>
      <c r="AY154" s="247" t="s">
        <v>119</v>
      </c>
    </row>
    <row r="155" spans="1:65" s="2" customFormat="1" ht="16.5" customHeight="1">
      <c r="A155" s="40"/>
      <c r="B155" s="41"/>
      <c r="C155" s="280" t="s">
        <v>244</v>
      </c>
      <c r="D155" s="280" t="s">
        <v>245</v>
      </c>
      <c r="E155" s="281" t="s">
        <v>641</v>
      </c>
      <c r="F155" s="282" t="s">
        <v>642</v>
      </c>
      <c r="G155" s="283" t="s">
        <v>332</v>
      </c>
      <c r="H155" s="284">
        <v>1</v>
      </c>
      <c r="I155" s="285"/>
      <c r="J155" s="286">
        <f>ROUND(I155*H155,2)</f>
        <v>0</v>
      </c>
      <c r="K155" s="282" t="s">
        <v>21</v>
      </c>
      <c r="L155" s="287"/>
      <c r="M155" s="288" t="s">
        <v>21</v>
      </c>
      <c r="N155" s="289" t="s">
        <v>44</v>
      </c>
      <c r="O155" s="86"/>
      <c r="P155" s="229">
        <f>O155*H155</f>
        <v>0</v>
      </c>
      <c r="Q155" s="229">
        <v>0.0093</v>
      </c>
      <c r="R155" s="229">
        <f>Q155*H155</f>
        <v>0.0093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171</v>
      </c>
      <c r="AT155" s="231" t="s">
        <v>245</v>
      </c>
      <c r="AU155" s="231" t="s">
        <v>83</v>
      </c>
      <c r="AY155" s="19" t="s">
        <v>119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81</v>
      </c>
      <c r="BK155" s="232">
        <f>ROUND(I155*H155,2)</f>
        <v>0</v>
      </c>
      <c r="BL155" s="19" t="s">
        <v>126</v>
      </c>
      <c r="BM155" s="231" t="s">
        <v>643</v>
      </c>
    </row>
    <row r="156" spans="1:47" s="2" customFormat="1" ht="12">
      <c r="A156" s="40"/>
      <c r="B156" s="41"/>
      <c r="C156" s="42"/>
      <c r="D156" s="233" t="s">
        <v>128</v>
      </c>
      <c r="E156" s="42"/>
      <c r="F156" s="234" t="s">
        <v>642</v>
      </c>
      <c r="G156" s="42"/>
      <c r="H156" s="42"/>
      <c r="I156" s="138"/>
      <c r="J156" s="42"/>
      <c r="K156" s="42"/>
      <c r="L156" s="46"/>
      <c r="M156" s="235"/>
      <c r="N156" s="23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128</v>
      </c>
      <c r="AU156" s="19" t="s">
        <v>83</v>
      </c>
    </row>
    <row r="157" spans="1:65" s="2" customFormat="1" ht="24" customHeight="1">
      <c r="A157" s="40"/>
      <c r="B157" s="41"/>
      <c r="C157" s="220" t="s">
        <v>7</v>
      </c>
      <c r="D157" s="220" t="s">
        <v>121</v>
      </c>
      <c r="E157" s="221" t="s">
        <v>365</v>
      </c>
      <c r="F157" s="222" t="s">
        <v>366</v>
      </c>
      <c r="G157" s="223" t="s">
        <v>332</v>
      </c>
      <c r="H157" s="224">
        <v>1</v>
      </c>
      <c r="I157" s="225"/>
      <c r="J157" s="226">
        <f>ROUND(I157*H157,2)</f>
        <v>0</v>
      </c>
      <c r="K157" s="222" t="s">
        <v>125</v>
      </c>
      <c r="L157" s="46"/>
      <c r="M157" s="227" t="s">
        <v>21</v>
      </c>
      <c r="N157" s="228" t="s">
        <v>44</v>
      </c>
      <c r="O157" s="86"/>
      <c r="P157" s="229">
        <f>O157*H157</f>
        <v>0</v>
      </c>
      <c r="Q157" s="229">
        <v>0.00171</v>
      </c>
      <c r="R157" s="229">
        <f>Q157*H157</f>
        <v>0.00171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126</v>
      </c>
      <c r="AT157" s="231" t="s">
        <v>121</v>
      </c>
      <c r="AU157" s="231" t="s">
        <v>83</v>
      </c>
      <c r="AY157" s="19" t="s">
        <v>119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81</v>
      </c>
      <c r="BK157" s="232">
        <f>ROUND(I157*H157,2)</f>
        <v>0</v>
      </c>
      <c r="BL157" s="19" t="s">
        <v>126</v>
      </c>
      <c r="BM157" s="231" t="s">
        <v>644</v>
      </c>
    </row>
    <row r="158" spans="1:47" s="2" customFormat="1" ht="12">
      <c r="A158" s="40"/>
      <c r="B158" s="41"/>
      <c r="C158" s="42"/>
      <c r="D158" s="233" t="s">
        <v>128</v>
      </c>
      <c r="E158" s="42"/>
      <c r="F158" s="234" t="s">
        <v>368</v>
      </c>
      <c r="G158" s="42"/>
      <c r="H158" s="42"/>
      <c r="I158" s="138"/>
      <c r="J158" s="42"/>
      <c r="K158" s="42"/>
      <c r="L158" s="46"/>
      <c r="M158" s="235"/>
      <c r="N158" s="23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128</v>
      </c>
      <c r="AU158" s="19" t="s">
        <v>83</v>
      </c>
    </row>
    <row r="159" spans="1:51" s="13" customFormat="1" ht="12">
      <c r="A159" s="13"/>
      <c r="B159" s="237"/>
      <c r="C159" s="238"/>
      <c r="D159" s="233" t="s">
        <v>130</v>
      </c>
      <c r="E159" s="239" t="s">
        <v>21</v>
      </c>
      <c r="F159" s="240" t="s">
        <v>645</v>
      </c>
      <c r="G159" s="238"/>
      <c r="H159" s="241">
        <v>1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130</v>
      </c>
      <c r="AU159" s="247" t="s">
        <v>83</v>
      </c>
      <c r="AV159" s="13" t="s">
        <v>83</v>
      </c>
      <c r="AW159" s="13" t="s">
        <v>35</v>
      </c>
      <c r="AX159" s="13" t="s">
        <v>73</v>
      </c>
      <c r="AY159" s="247" t="s">
        <v>119</v>
      </c>
    </row>
    <row r="160" spans="1:51" s="14" customFormat="1" ht="12">
      <c r="A160" s="14"/>
      <c r="B160" s="248"/>
      <c r="C160" s="249"/>
      <c r="D160" s="233" t="s">
        <v>130</v>
      </c>
      <c r="E160" s="250" t="s">
        <v>21</v>
      </c>
      <c r="F160" s="251" t="s">
        <v>132</v>
      </c>
      <c r="G160" s="249"/>
      <c r="H160" s="252">
        <v>1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8" t="s">
        <v>130</v>
      </c>
      <c r="AU160" s="258" t="s">
        <v>83</v>
      </c>
      <c r="AV160" s="14" t="s">
        <v>126</v>
      </c>
      <c r="AW160" s="14" t="s">
        <v>35</v>
      </c>
      <c r="AX160" s="14" t="s">
        <v>81</v>
      </c>
      <c r="AY160" s="258" t="s">
        <v>119</v>
      </c>
    </row>
    <row r="161" spans="1:65" s="2" customFormat="1" ht="16.5" customHeight="1">
      <c r="A161" s="40"/>
      <c r="B161" s="41"/>
      <c r="C161" s="280" t="s">
        <v>256</v>
      </c>
      <c r="D161" s="280" t="s">
        <v>245</v>
      </c>
      <c r="E161" s="281" t="s">
        <v>646</v>
      </c>
      <c r="F161" s="282" t="s">
        <v>647</v>
      </c>
      <c r="G161" s="283" t="s">
        <v>332</v>
      </c>
      <c r="H161" s="284">
        <v>1</v>
      </c>
      <c r="I161" s="285"/>
      <c r="J161" s="286">
        <f>ROUND(I161*H161,2)</f>
        <v>0</v>
      </c>
      <c r="K161" s="282" t="s">
        <v>21</v>
      </c>
      <c r="L161" s="287"/>
      <c r="M161" s="288" t="s">
        <v>21</v>
      </c>
      <c r="N161" s="289" t="s">
        <v>44</v>
      </c>
      <c r="O161" s="86"/>
      <c r="P161" s="229">
        <f>O161*H161</f>
        <v>0</v>
      </c>
      <c r="Q161" s="229">
        <v>0.014</v>
      </c>
      <c r="R161" s="229">
        <f>Q161*H161</f>
        <v>0.014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171</v>
      </c>
      <c r="AT161" s="231" t="s">
        <v>245</v>
      </c>
      <c r="AU161" s="231" t="s">
        <v>83</v>
      </c>
      <c r="AY161" s="19" t="s">
        <v>119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9" t="s">
        <v>81</v>
      </c>
      <c r="BK161" s="232">
        <f>ROUND(I161*H161,2)</f>
        <v>0</v>
      </c>
      <c r="BL161" s="19" t="s">
        <v>126</v>
      </c>
      <c r="BM161" s="231" t="s">
        <v>648</v>
      </c>
    </row>
    <row r="162" spans="1:47" s="2" customFormat="1" ht="12">
      <c r="A162" s="40"/>
      <c r="B162" s="41"/>
      <c r="C162" s="42"/>
      <c r="D162" s="233" t="s">
        <v>128</v>
      </c>
      <c r="E162" s="42"/>
      <c r="F162" s="234" t="s">
        <v>647</v>
      </c>
      <c r="G162" s="42"/>
      <c r="H162" s="42"/>
      <c r="I162" s="138"/>
      <c r="J162" s="42"/>
      <c r="K162" s="42"/>
      <c r="L162" s="46"/>
      <c r="M162" s="235"/>
      <c r="N162" s="236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128</v>
      </c>
      <c r="AU162" s="19" t="s">
        <v>83</v>
      </c>
    </row>
    <row r="163" spans="1:65" s="2" customFormat="1" ht="24" customHeight="1">
      <c r="A163" s="40"/>
      <c r="B163" s="41"/>
      <c r="C163" s="220" t="s">
        <v>261</v>
      </c>
      <c r="D163" s="220" t="s">
        <v>121</v>
      </c>
      <c r="E163" s="221" t="s">
        <v>649</v>
      </c>
      <c r="F163" s="222" t="s">
        <v>650</v>
      </c>
      <c r="G163" s="223" t="s">
        <v>150</v>
      </c>
      <c r="H163" s="224">
        <v>4.1</v>
      </c>
      <c r="I163" s="225"/>
      <c r="J163" s="226">
        <f>ROUND(I163*H163,2)</f>
        <v>0</v>
      </c>
      <c r="K163" s="222" t="s">
        <v>151</v>
      </c>
      <c r="L163" s="46"/>
      <c r="M163" s="227" t="s">
        <v>21</v>
      </c>
      <c r="N163" s="228" t="s">
        <v>44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126</v>
      </c>
      <c r="AT163" s="231" t="s">
        <v>121</v>
      </c>
      <c r="AU163" s="231" t="s">
        <v>83</v>
      </c>
      <c r="AY163" s="19" t="s">
        <v>119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81</v>
      </c>
      <c r="BK163" s="232">
        <f>ROUND(I163*H163,2)</f>
        <v>0</v>
      </c>
      <c r="BL163" s="19" t="s">
        <v>126</v>
      </c>
      <c r="BM163" s="231" t="s">
        <v>651</v>
      </c>
    </row>
    <row r="164" spans="1:47" s="2" customFormat="1" ht="12">
      <c r="A164" s="40"/>
      <c r="B164" s="41"/>
      <c r="C164" s="42"/>
      <c r="D164" s="233" t="s">
        <v>128</v>
      </c>
      <c r="E164" s="42"/>
      <c r="F164" s="234" t="s">
        <v>652</v>
      </c>
      <c r="G164" s="42"/>
      <c r="H164" s="42"/>
      <c r="I164" s="138"/>
      <c r="J164" s="42"/>
      <c r="K164" s="42"/>
      <c r="L164" s="46"/>
      <c r="M164" s="235"/>
      <c r="N164" s="236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128</v>
      </c>
      <c r="AU164" s="19" t="s">
        <v>83</v>
      </c>
    </row>
    <row r="165" spans="1:51" s="13" customFormat="1" ht="12">
      <c r="A165" s="13"/>
      <c r="B165" s="237"/>
      <c r="C165" s="238"/>
      <c r="D165" s="233" t="s">
        <v>130</v>
      </c>
      <c r="E165" s="239" t="s">
        <v>21</v>
      </c>
      <c r="F165" s="240" t="s">
        <v>653</v>
      </c>
      <c r="G165" s="238"/>
      <c r="H165" s="241">
        <v>4.1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130</v>
      </c>
      <c r="AU165" s="247" t="s">
        <v>83</v>
      </c>
      <c r="AV165" s="13" t="s">
        <v>83</v>
      </c>
      <c r="AW165" s="13" t="s">
        <v>35</v>
      </c>
      <c r="AX165" s="13" t="s">
        <v>73</v>
      </c>
      <c r="AY165" s="247" t="s">
        <v>119</v>
      </c>
    </row>
    <row r="166" spans="1:51" s="14" customFormat="1" ht="12">
      <c r="A166" s="14"/>
      <c r="B166" s="248"/>
      <c r="C166" s="249"/>
      <c r="D166" s="233" t="s">
        <v>130</v>
      </c>
      <c r="E166" s="250" t="s">
        <v>21</v>
      </c>
      <c r="F166" s="251" t="s">
        <v>132</v>
      </c>
      <c r="G166" s="249"/>
      <c r="H166" s="252">
        <v>4.1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8" t="s">
        <v>130</v>
      </c>
      <c r="AU166" s="258" t="s">
        <v>83</v>
      </c>
      <c r="AV166" s="14" t="s">
        <v>126</v>
      </c>
      <c r="AW166" s="14" t="s">
        <v>35</v>
      </c>
      <c r="AX166" s="14" t="s">
        <v>81</v>
      </c>
      <c r="AY166" s="258" t="s">
        <v>119</v>
      </c>
    </row>
    <row r="167" spans="1:65" s="2" customFormat="1" ht="24" customHeight="1">
      <c r="A167" s="40"/>
      <c r="B167" s="41"/>
      <c r="C167" s="280" t="s">
        <v>270</v>
      </c>
      <c r="D167" s="280" t="s">
        <v>245</v>
      </c>
      <c r="E167" s="281" t="s">
        <v>654</v>
      </c>
      <c r="F167" s="282" t="s">
        <v>655</v>
      </c>
      <c r="G167" s="283" t="s">
        <v>150</v>
      </c>
      <c r="H167" s="284">
        <v>4.1</v>
      </c>
      <c r="I167" s="285"/>
      <c r="J167" s="286">
        <f>ROUND(I167*H167,2)</f>
        <v>0</v>
      </c>
      <c r="K167" s="282" t="s">
        <v>21</v>
      </c>
      <c r="L167" s="287"/>
      <c r="M167" s="288" t="s">
        <v>21</v>
      </c>
      <c r="N167" s="289" t="s">
        <v>44</v>
      </c>
      <c r="O167" s="86"/>
      <c r="P167" s="229">
        <f>O167*H167</f>
        <v>0</v>
      </c>
      <c r="Q167" s="229">
        <v>0.00106</v>
      </c>
      <c r="R167" s="229">
        <f>Q167*H167</f>
        <v>0.004345999999999999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171</v>
      </c>
      <c r="AT167" s="231" t="s">
        <v>245</v>
      </c>
      <c r="AU167" s="231" t="s">
        <v>83</v>
      </c>
      <c r="AY167" s="19" t="s">
        <v>119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9" t="s">
        <v>81</v>
      </c>
      <c r="BK167" s="232">
        <f>ROUND(I167*H167,2)</f>
        <v>0</v>
      </c>
      <c r="BL167" s="19" t="s">
        <v>126</v>
      </c>
      <c r="BM167" s="231" t="s">
        <v>656</v>
      </c>
    </row>
    <row r="168" spans="1:47" s="2" customFormat="1" ht="12">
      <c r="A168" s="40"/>
      <c r="B168" s="41"/>
      <c r="C168" s="42"/>
      <c r="D168" s="233" t="s">
        <v>128</v>
      </c>
      <c r="E168" s="42"/>
      <c r="F168" s="234" t="s">
        <v>655</v>
      </c>
      <c r="G168" s="42"/>
      <c r="H168" s="42"/>
      <c r="I168" s="138"/>
      <c r="J168" s="42"/>
      <c r="K168" s="42"/>
      <c r="L168" s="46"/>
      <c r="M168" s="235"/>
      <c r="N168" s="236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128</v>
      </c>
      <c r="AU168" s="19" t="s">
        <v>83</v>
      </c>
    </row>
    <row r="169" spans="1:65" s="2" customFormat="1" ht="24" customHeight="1">
      <c r="A169" s="40"/>
      <c r="B169" s="41"/>
      <c r="C169" s="220" t="s">
        <v>276</v>
      </c>
      <c r="D169" s="220" t="s">
        <v>121</v>
      </c>
      <c r="E169" s="221" t="s">
        <v>657</v>
      </c>
      <c r="F169" s="222" t="s">
        <v>658</v>
      </c>
      <c r="G169" s="223" t="s">
        <v>332</v>
      </c>
      <c r="H169" s="224">
        <v>3</v>
      </c>
      <c r="I169" s="225"/>
      <c r="J169" s="226">
        <f>ROUND(I169*H169,2)</f>
        <v>0</v>
      </c>
      <c r="K169" s="222" t="s">
        <v>125</v>
      </c>
      <c r="L169" s="46"/>
      <c r="M169" s="227" t="s">
        <v>21</v>
      </c>
      <c r="N169" s="228" t="s">
        <v>44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126</v>
      </c>
      <c r="AT169" s="231" t="s">
        <v>121</v>
      </c>
      <c r="AU169" s="231" t="s">
        <v>83</v>
      </c>
      <c r="AY169" s="19" t="s">
        <v>119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81</v>
      </c>
      <c r="BK169" s="232">
        <f>ROUND(I169*H169,2)</f>
        <v>0</v>
      </c>
      <c r="BL169" s="19" t="s">
        <v>126</v>
      </c>
      <c r="BM169" s="231" t="s">
        <v>659</v>
      </c>
    </row>
    <row r="170" spans="1:47" s="2" customFormat="1" ht="12">
      <c r="A170" s="40"/>
      <c r="B170" s="41"/>
      <c r="C170" s="42"/>
      <c r="D170" s="233" t="s">
        <v>128</v>
      </c>
      <c r="E170" s="42"/>
      <c r="F170" s="234" t="s">
        <v>660</v>
      </c>
      <c r="G170" s="42"/>
      <c r="H170" s="42"/>
      <c r="I170" s="138"/>
      <c r="J170" s="42"/>
      <c r="K170" s="42"/>
      <c r="L170" s="46"/>
      <c r="M170" s="235"/>
      <c r="N170" s="236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128</v>
      </c>
      <c r="AU170" s="19" t="s">
        <v>83</v>
      </c>
    </row>
    <row r="171" spans="1:51" s="13" customFormat="1" ht="12">
      <c r="A171" s="13"/>
      <c r="B171" s="237"/>
      <c r="C171" s="238"/>
      <c r="D171" s="233" t="s">
        <v>130</v>
      </c>
      <c r="E171" s="239" t="s">
        <v>21</v>
      </c>
      <c r="F171" s="240" t="s">
        <v>661</v>
      </c>
      <c r="G171" s="238"/>
      <c r="H171" s="241">
        <v>3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130</v>
      </c>
      <c r="AU171" s="247" t="s">
        <v>83</v>
      </c>
      <c r="AV171" s="13" t="s">
        <v>83</v>
      </c>
      <c r="AW171" s="13" t="s">
        <v>35</v>
      </c>
      <c r="AX171" s="13" t="s">
        <v>73</v>
      </c>
      <c r="AY171" s="247" t="s">
        <v>119</v>
      </c>
    </row>
    <row r="172" spans="1:51" s="14" customFormat="1" ht="12">
      <c r="A172" s="14"/>
      <c r="B172" s="248"/>
      <c r="C172" s="249"/>
      <c r="D172" s="233" t="s">
        <v>130</v>
      </c>
      <c r="E172" s="250" t="s">
        <v>21</v>
      </c>
      <c r="F172" s="251" t="s">
        <v>132</v>
      </c>
      <c r="G172" s="249"/>
      <c r="H172" s="252">
        <v>3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8" t="s">
        <v>130</v>
      </c>
      <c r="AU172" s="258" t="s">
        <v>83</v>
      </c>
      <c r="AV172" s="14" t="s">
        <v>126</v>
      </c>
      <c r="AW172" s="14" t="s">
        <v>35</v>
      </c>
      <c r="AX172" s="14" t="s">
        <v>81</v>
      </c>
      <c r="AY172" s="258" t="s">
        <v>119</v>
      </c>
    </row>
    <row r="173" spans="1:65" s="2" customFormat="1" ht="16.5" customHeight="1">
      <c r="A173" s="40"/>
      <c r="B173" s="41"/>
      <c r="C173" s="280" t="s">
        <v>283</v>
      </c>
      <c r="D173" s="280" t="s">
        <v>245</v>
      </c>
      <c r="E173" s="281" t="s">
        <v>662</v>
      </c>
      <c r="F173" s="282" t="s">
        <v>663</v>
      </c>
      <c r="G173" s="283" t="s">
        <v>332</v>
      </c>
      <c r="H173" s="284">
        <v>1</v>
      </c>
      <c r="I173" s="285"/>
      <c r="J173" s="286">
        <f>ROUND(I173*H173,2)</f>
        <v>0</v>
      </c>
      <c r="K173" s="282" t="s">
        <v>21</v>
      </c>
      <c r="L173" s="287"/>
      <c r="M173" s="288" t="s">
        <v>21</v>
      </c>
      <c r="N173" s="289" t="s">
        <v>44</v>
      </c>
      <c r="O173" s="86"/>
      <c r="P173" s="229">
        <f>O173*H173</f>
        <v>0</v>
      </c>
      <c r="Q173" s="229">
        <v>0.00017</v>
      </c>
      <c r="R173" s="229">
        <f>Q173*H173</f>
        <v>0.00017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171</v>
      </c>
      <c r="AT173" s="231" t="s">
        <v>245</v>
      </c>
      <c r="AU173" s="231" t="s">
        <v>83</v>
      </c>
      <c r="AY173" s="19" t="s">
        <v>119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81</v>
      </c>
      <c r="BK173" s="232">
        <f>ROUND(I173*H173,2)</f>
        <v>0</v>
      </c>
      <c r="BL173" s="19" t="s">
        <v>126</v>
      </c>
      <c r="BM173" s="231" t="s">
        <v>664</v>
      </c>
    </row>
    <row r="174" spans="1:47" s="2" customFormat="1" ht="12">
      <c r="A174" s="40"/>
      <c r="B174" s="41"/>
      <c r="C174" s="42"/>
      <c r="D174" s="233" t="s">
        <v>128</v>
      </c>
      <c r="E174" s="42"/>
      <c r="F174" s="234" t="s">
        <v>663</v>
      </c>
      <c r="G174" s="42"/>
      <c r="H174" s="42"/>
      <c r="I174" s="138"/>
      <c r="J174" s="42"/>
      <c r="K174" s="42"/>
      <c r="L174" s="46"/>
      <c r="M174" s="235"/>
      <c r="N174" s="236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128</v>
      </c>
      <c r="AU174" s="19" t="s">
        <v>83</v>
      </c>
    </row>
    <row r="175" spans="1:51" s="13" customFormat="1" ht="12">
      <c r="A175" s="13"/>
      <c r="B175" s="237"/>
      <c r="C175" s="238"/>
      <c r="D175" s="233" t="s">
        <v>130</v>
      </c>
      <c r="E175" s="239" t="s">
        <v>21</v>
      </c>
      <c r="F175" s="240" t="s">
        <v>81</v>
      </c>
      <c r="G175" s="238"/>
      <c r="H175" s="241">
        <v>1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130</v>
      </c>
      <c r="AU175" s="247" t="s">
        <v>83</v>
      </c>
      <c r="AV175" s="13" t="s">
        <v>83</v>
      </c>
      <c r="AW175" s="13" t="s">
        <v>35</v>
      </c>
      <c r="AX175" s="13" t="s">
        <v>81</v>
      </c>
      <c r="AY175" s="247" t="s">
        <v>119</v>
      </c>
    </row>
    <row r="176" spans="1:65" s="2" customFormat="1" ht="16.5" customHeight="1">
      <c r="A176" s="40"/>
      <c r="B176" s="41"/>
      <c r="C176" s="280" t="s">
        <v>288</v>
      </c>
      <c r="D176" s="280" t="s">
        <v>245</v>
      </c>
      <c r="E176" s="281" t="s">
        <v>665</v>
      </c>
      <c r="F176" s="282" t="s">
        <v>666</v>
      </c>
      <c r="G176" s="283" t="s">
        <v>332</v>
      </c>
      <c r="H176" s="284">
        <v>1</v>
      </c>
      <c r="I176" s="285"/>
      <c r="J176" s="286">
        <f>ROUND(I176*H176,2)</f>
        <v>0</v>
      </c>
      <c r="K176" s="282" t="s">
        <v>21</v>
      </c>
      <c r="L176" s="287"/>
      <c r="M176" s="288" t="s">
        <v>21</v>
      </c>
      <c r="N176" s="289" t="s">
        <v>44</v>
      </c>
      <c r="O176" s="86"/>
      <c r="P176" s="229">
        <f>O176*H176</f>
        <v>0</v>
      </c>
      <c r="Q176" s="229">
        <v>0.00019</v>
      </c>
      <c r="R176" s="229">
        <f>Q176*H176</f>
        <v>0.00019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171</v>
      </c>
      <c r="AT176" s="231" t="s">
        <v>245</v>
      </c>
      <c r="AU176" s="231" t="s">
        <v>83</v>
      </c>
      <c r="AY176" s="19" t="s">
        <v>119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9" t="s">
        <v>81</v>
      </c>
      <c r="BK176" s="232">
        <f>ROUND(I176*H176,2)</f>
        <v>0</v>
      </c>
      <c r="BL176" s="19" t="s">
        <v>126</v>
      </c>
      <c r="BM176" s="231" t="s">
        <v>667</v>
      </c>
    </row>
    <row r="177" spans="1:47" s="2" customFormat="1" ht="12">
      <c r="A177" s="40"/>
      <c r="B177" s="41"/>
      <c r="C177" s="42"/>
      <c r="D177" s="233" t="s">
        <v>128</v>
      </c>
      <c r="E177" s="42"/>
      <c r="F177" s="234" t="s">
        <v>666</v>
      </c>
      <c r="G177" s="42"/>
      <c r="H177" s="42"/>
      <c r="I177" s="138"/>
      <c r="J177" s="42"/>
      <c r="K177" s="42"/>
      <c r="L177" s="46"/>
      <c r="M177" s="235"/>
      <c r="N177" s="23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128</v>
      </c>
      <c r="AU177" s="19" t="s">
        <v>83</v>
      </c>
    </row>
    <row r="178" spans="1:51" s="13" customFormat="1" ht="12">
      <c r="A178" s="13"/>
      <c r="B178" s="237"/>
      <c r="C178" s="238"/>
      <c r="D178" s="233" t="s">
        <v>130</v>
      </c>
      <c r="E178" s="239" t="s">
        <v>21</v>
      </c>
      <c r="F178" s="240" t="s">
        <v>81</v>
      </c>
      <c r="G178" s="238"/>
      <c r="H178" s="241">
        <v>1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130</v>
      </c>
      <c r="AU178" s="247" t="s">
        <v>83</v>
      </c>
      <c r="AV178" s="13" t="s">
        <v>83</v>
      </c>
      <c r="AW178" s="13" t="s">
        <v>35</v>
      </c>
      <c r="AX178" s="13" t="s">
        <v>81</v>
      </c>
      <c r="AY178" s="247" t="s">
        <v>119</v>
      </c>
    </row>
    <row r="179" spans="1:65" s="2" customFormat="1" ht="16.5" customHeight="1">
      <c r="A179" s="40"/>
      <c r="B179" s="41"/>
      <c r="C179" s="280" t="s">
        <v>295</v>
      </c>
      <c r="D179" s="280" t="s">
        <v>245</v>
      </c>
      <c r="E179" s="281" t="s">
        <v>668</v>
      </c>
      <c r="F179" s="282" t="s">
        <v>669</v>
      </c>
      <c r="G179" s="283" t="s">
        <v>332</v>
      </c>
      <c r="H179" s="284">
        <v>1</v>
      </c>
      <c r="I179" s="285"/>
      <c r="J179" s="286">
        <f>ROUND(I179*H179,2)</f>
        <v>0</v>
      </c>
      <c r="K179" s="282" t="s">
        <v>21</v>
      </c>
      <c r="L179" s="287"/>
      <c r="M179" s="288" t="s">
        <v>21</v>
      </c>
      <c r="N179" s="289" t="s">
        <v>44</v>
      </c>
      <c r="O179" s="86"/>
      <c r="P179" s="229">
        <f>O179*H179</f>
        <v>0</v>
      </c>
      <c r="Q179" s="229">
        <v>0.00108</v>
      </c>
      <c r="R179" s="229">
        <f>Q179*H179</f>
        <v>0.00108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171</v>
      </c>
      <c r="AT179" s="231" t="s">
        <v>245</v>
      </c>
      <c r="AU179" s="231" t="s">
        <v>83</v>
      </c>
      <c r="AY179" s="19" t="s">
        <v>119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81</v>
      </c>
      <c r="BK179" s="232">
        <f>ROUND(I179*H179,2)</f>
        <v>0</v>
      </c>
      <c r="BL179" s="19" t="s">
        <v>126</v>
      </c>
      <c r="BM179" s="231" t="s">
        <v>670</v>
      </c>
    </row>
    <row r="180" spans="1:47" s="2" customFormat="1" ht="12">
      <c r="A180" s="40"/>
      <c r="B180" s="41"/>
      <c r="C180" s="42"/>
      <c r="D180" s="233" t="s">
        <v>128</v>
      </c>
      <c r="E180" s="42"/>
      <c r="F180" s="234" t="s">
        <v>669</v>
      </c>
      <c r="G180" s="42"/>
      <c r="H180" s="42"/>
      <c r="I180" s="138"/>
      <c r="J180" s="42"/>
      <c r="K180" s="42"/>
      <c r="L180" s="46"/>
      <c r="M180" s="235"/>
      <c r="N180" s="236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128</v>
      </c>
      <c r="AU180" s="19" t="s">
        <v>83</v>
      </c>
    </row>
    <row r="181" spans="1:51" s="13" customFormat="1" ht="12">
      <c r="A181" s="13"/>
      <c r="B181" s="237"/>
      <c r="C181" s="238"/>
      <c r="D181" s="233" t="s">
        <v>130</v>
      </c>
      <c r="E181" s="239" t="s">
        <v>21</v>
      </c>
      <c r="F181" s="240" t="s">
        <v>81</v>
      </c>
      <c r="G181" s="238"/>
      <c r="H181" s="241">
        <v>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130</v>
      </c>
      <c r="AU181" s="247" t="s">
        <v>83</v>
      </c>
      <c r="AV181" s="13" t="s">
        <v>83</v>
      </c>
      <c r="AW181" s="13" t="s">
        <v>35</v>
      </c>
      <c r="AX181" s="13" t="s">
        <v>81</v>
      </c>
      <c r="AY181" s="247" t="s">
        <v>119</v>
      </c>
    </row>
    <row r="182" spans="1:63" s="12" customFormat="1" ht="22.8" customHeight="1">
      <c r="A182" s="12"/>
      <c r="B182" s="204"/>
      <c r="C182" s="205"/>
      <c r="D182" s="206" t="s">
        <v>72</v>
      </c>
      <c r="E182" s="218" t="s">
        <v>411</v>
      </c>
      <c r="F182" s="218" t="s">
        <v>412</v>
      </c>
      <c r="G182" s="205"/>
      <c r="H182" s="205"/>
      <c r="I182" s="208"/>
      <c r="J182" s="219">
        <f>BK182</f>
        <v>0</v>
      </c>
      <c r="K182" s="205"/>
      <c r="L182" s="210"/>
      <c r="M182" s="211"/>
      <c r="N182" s="212"/>
      <c r="O182" s="212"/>
      <c r="P182" s="213">
        <f>SUM(P183:P218)</f>
        <v>0</v>
      </c>
      <c r="Q182" s="212"/>
      <c r="R182" s="213">
        <f>SUM(R183:R218)</f>
        <v>0.15302800000000003</v>
      </c>
      <c r="S182" s="212"/>
      <c r="T182" s="214">
        <f>SUM(T183:T218)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5" t="s">
        <v>81</v>
      </c>
      <c r="AT182" s="216" t="s">
        <v>72</v>
      </c>
      <c r="AU182" s="216" t="s">
        <v>81</v>
      </c>
      <c r="AY182" s="215" t="s">
        <v>119</v>
      </c>
      <c r="BK182" s="217">
        <f>SUM(BK183:BK218)</f>
        <v>0</v>
      </c>
    </row>
    <row r="183" spans="1:65" s="2" customFormat="1" ht="16.5" customHeight="1">
      <c r="A183" s="40"/>
      <c r="B183" s="41"/>
      <c r="C183" s="220" t="s">
        <v>301</v>
      </c>
      <c r="D183" s="220" t="s">
        <v>121</v>
      </c>
      <c r="E183" s="221" t="s">
        <v>671</v>
      </c>
      <c r="F183" s="222" t="s">
        <v>672</v>
      </c>
      <c r="G183" s="223" t="s">
        <v>332</v>
      </c>
      <c r="H183" s="224">
        <v>1</v>
      </c>
      <c r="I183" s="225"/>
      <c r="J183" s="226">
        <f>ROUND(I183*H183,2)</f>
        <v>0</v>
      </c>
      <c r="K183" s="222" t="s">
        <v>125</v>
      </c>
      <c r="L183" s="46"/>
      <c r="M183" s="227" t="s">
        <v>21</v>
      </c>
      <c r="N183" s="228" t="s">
        <v>44</v>
      </c>
      <c r="O183" s="86"/>
      <c r="P183" s="229">
        <f>O183*H183</f>
        <v>0</v>
      </c>
      <c r="Q183" s="229">
        <v>0.00072</v>
      </c>
      <c r="R183" s="229">
        <f>Q183*H183</f>
        <v>0.00072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126</v>
      </c>
      <c r="AT183" s="231" t="s">
        <v>121</v>
      </c>
      <c r="AU183" s="231" t="s">
        <v>83</v>
      </c>
      <c r="AY183" s="19" t="s">
        <v>119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81</v>
      </c>
      <c r="BK183" s="232">
        <f>ROUND(I183*H183,2)</f>
        <v>0</v>
      </c>
      <c r="BL183" s="19" t="s">
        <v>126</v>
      </c>
      <c r="BM183" s="231" t="s">
        <v>673</v>
      </c>
    </row>
    <row r="184" spans="1:47" s="2" customFormat="1" ht="12">
      <c r="A184" s="40"/>
      <c r="B184" s="41"/>
      <c r="C184" s="42"/>
      <c r="D184" s="233" t="s">
        <v>128</v>
      </c>
      <c r="E184" s="42"/>
      <c r="F184" s="234" t="s">
        <v>674</v>
      </c>
      <c r="G184" s="42"/>
      <c r="H184" s="42"/>
      <c r="I184" s="138"/>
      <c r="J184" s="42"/>
      <c r="K184" s="42"/>
      <c r="L184" s="46"/>
      <c r="M184" s="235"/>
      <c r="N184" s="236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128</v>
      </c>
      <c r="AU184" s="19" t="s">
        <v>83</v>
      </c>
    </row>
    <row r="185" spans="1:65" s="2" customFormat="1" ht="16.5" customHeight="1">
      <c r="A185" s="40"/>
      <c r="B185" s="41"/>
      <c r="C185" s="280" t="s">
        <v>307</v>
      </c>
      <c r="D185" s="280" t="s">
        <v>245</v>
      </c>
      <c r="E185" s="281" t="s">
        <v>675</v>
      </c>
      <c r="F185" s="282" t="s">
        <v>676</v>
      </c>
      <c r="G185" s="283" t="s">
        <v>332</v>
      </c>
      <c r="H185" s="284">
        <v>1</v>
      </c>
      <c r="I185" s="285"/>
      <c r="J185" s="286">
        <f>ROUND(I185*H185,2)</f>
        <v>0</v>
      </c>
      <c r="K185" s="282" t="s">
        <v>21</v>
      </c>
      <c r="L185" s="287"/>
      <c r="M185" s="288" t="s">
        <v>21</v>
      </c>
      <c r="N185" s="289" t="s">
        <v>44</v>
      </c>
      <c r="O185" s="86"/>
      <c r="P185" s="229">
        <f>O185*H185</f>
        <v>0</v>
      </c>
      <c r="Q185" s="229">
        <v>0.01097</v>
      </c>
      <c r="R185" s="229">
        <f>Q185*H185</f>
        <v>0.01097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171</v>
      </c>
      <c r="AT185" s="231" t="s">
        <v>245</v>
      </c>
      <c r="AU185" s="231" t="s">
        <v>83</v>
      </c>
      <c r="AY185" s="19" t="s">
        <v>119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9" t="s">
        <v>81</v>
      </c>
      <c r="BK185" s="232">
        <f>ROUND(I185*H185,2)</f>
        <v>0</v>
      </c>
      <c r="BL185" s="19" t="s">
        <v>126</v>
      </c>
      <c r="BM185" s="231" t="s">
        <v>677</v>
      </c>
    </row>
    <row r="186" spans="1:47" s="2" customFormat="1" ht="12">
      <c r="A186" s="40"/>
      <c r="B186" s="41"/>
      <c r="C186" s="42"/>
      <c r="D186" s="233" t="s">
        <v>128</v>
      </c>
      <c r="E186" s="42"/>
      <c r="F186" s="234" t="s">
        <v>676</v>
      </c>
      <c r="G186" s="42"/>
      <c r="H186" s="42"/>
      <c r="I186" s="138"/>
      <c r="J186" s="42"/>
      <c r="K186" s="42"/>
      <c r="L186" s="46"/>
      <c r="M186" s="235"/>
      <c r="N186" s="236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128</v>
      </c>
      <c r="AU186" s="19" t="s">
        <v>83</v>
      </c>
    </row>
    <row r="187" spans="1:65" s="2" customFormat="1" ht="24" customHeight="1">
      <c r="A187" s="40"/>
      <c r="B187" s="41"/>
      <c r="C187" s="280" t="s">
        <v>312</v>
      </c>
      <c r="D187" s="280" t="s">
        <v>245</v>
      </c>
      <c r="E187" s="281" t="s">
        <v>424</v>
      </c>
      <c r="F187" s="282" t="s">
        <v>425</v>
      </c>
      <c r="G187" s="283" t="s">
        <v>339</v>
      </c>
      <c r="H187" s="284">
        <v>1</v>
      </c>
      <c r="I187" s="285"/>
      <c r="J187" s="286">
        <f>ROUND(I187*H187,2)</f>
        <v>0</v>
      </c>
      <c r="K187" s="282" t="s">
        <v>21</v>
      </c>
      <c r="L187" s="287"/>
      <c r="M187" s="288" t="s">
        <v>21</v>
      </c>
      <c r="N187" s="289" t="s">
        <v>44</v>
      </c>
      <c r="O187" s="86"/>
      <c r="P187" s="229">
        <f>O187*H187</f>
        <v>0</v>
      </c>
      <c r="Q187" s="229">
        <v>0.0042</v>
      </c>
      <c r="R187" s="229">
        <f>Q187*H187</f>
        <v>0.0042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171</v>
      </c>
      <c r="AT187" s="231" t="s">
        <v>245</v>
      </c>
      <c r="AU187" s="231" t="s">
        <v>83</v>
      </c>
      <c r="AY187" s="19" t="s">
        <v>119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9" t="s">
        <v>81</v>
      </c>
      <c r="BK187" s="232">
        <f>ROUND(I187*H187,2)</f>
        <v>0</v>
      </c>
      <c r="BL187" s="19" t="s">
        <v>126</v>
      </c>
      <c r="BM187" s="231" t="s">
        <v>678</v>
      </c>
    </row>
    <row r="188" spans="1:47" s="2" customFormat="1" ht="12">
      <c r="A188" s="40"/>
      <c r="B188" s="41"/>
      <c r="C188" s="42"/>
      <c r="D188" s="233" t="s">
        <v>128</v>
      </c>
      <c r="E188" s="42"/>
      <c r="F188" s="234" t="s">
        <v>427</v>
      </c>
      <c r="G188" s="42"/>
      <c r="H188" s="42"/>
      <c r="I188" s="138"/>
      <c r="J188" s="42"/>
      <c r="K188" s="42"/>
      <c r="L188" s="46"/>
      <c r="M188" s="235"/>
      <c r="N188" s="23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128</v>
      </c>
      <c r="AU188" s="19" t="s">
        <v>83</v>
      </c>
    </row>
    <row r="189" spans="1:51" s="13" customFormat="1" ht="12">
      <c r="A189" s="13"/>
      <c r="B189" s="237"/>
      <c r="C189" s="238"/>
      <c r="D189" s="233" t="s">
        <v>130</v>
      </c>
      <c r="E189" s="239" t="s">
        <v>21</v>
      </c>
      <c r="F189" s="240" t="s">
        <v>81</v>
      </c>
      <c r="G189" s="238"/>
      <c r="H189" s="241">
        <v>1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130</v>
      </c>
      <c r="AU189" s="247" t="s">
        <v>83</v>
      </c>
      <c r="AV189" s="13" t="s">
        <v>83</v>
      </c>
      <c r="AW189" s="13" t="s">
        <v>35</v>
      </c>
      <c r="AX189" s="13" t="s">
        <v>81</v>
      </c>
      <c r="AY189" s="247" t="s">
        <v>119</v>
      </c>
    </row>
    <row r="190" spans="1:65" s="2" customFormat="1" ht="16.5" customHeight="1">
      <c r="A190" s="40"/>
      <c r="B190" s="41"/>
      <c r="C190" s="220" t="s">
        <v>317</v>
      </c>
      <c r="D190" s="220" t="s">
        <v>121</v>
      </c>
      <c r="E190" s="221" t="s">
        <v>429</v>
      </c>
      <c r="F190" s="222" t="s">
        <v>430</v>
      </c>
      <c r="G190" s="223" t="s">
        <v>332</v>
      </c>
      <c r="H190" s="224">
        <v>1</v>
      </c>
      <c r="I190" s="225"/>
      <c r="J190" s="226">
        <f>ROUND(I190*H190,2)</f>
        <v>0</v>
      </c>
      <c r="K190" s="222" t="s">
        <v>167</v>
      </c>
      <c r="L190" s="46"/>
      <c r="M190" s="227" t="s">
        <v>21</v>
      </c>
      <c r="N190" s="228" t="s">
        <v>44</v>
      </c>
      <c r="O190" s="86"/>
      <c r="P190" s="229">
        <f>O190*H190</f>
        <v>0</v>
      </c>
      <c r="Q190" s="229">
        <v>0.12303</v>
      </c>
      <c r="R190" s="229">
        <f>Q190*H190</f>
        <v>0.12303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126</v>
      </c>
      <c r="AT190" s="231" t="s">
        <v>121</v>
      </c>
      <c r="AU190" s="231" t="s">
        <v>83</v>
      </c>
      <c r="AY190" s="19" t="s">
        <v>119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9" t="s">
        <v>81</v>
      </c>
      <c r="BK190" s="232">
        <f>ROUND(I190*H190,2)</f>
        <v>0</v>
      </c>
      <c r="BL190" s="19" t="s">
        <v>126</v>
      </c>
      <c r="BM190" s="231" t="s">
        <v>679</v>
      </c>
    </row>
    <row r="191" spans="1:47" s="2" customFormat="1" ht="12">
      <c r="A191" s="40"/>
      <c r="B191" s="41"/>
      <c r="C191" s="42"/>
      <c r="D191" s="233" t="s">
        <v>128</v>
      </c>
      <c r="E191" s="42"/>
      <c r="F191" s="234" t="s">
        <v>430</v>
      </c>
      <c r="G191" s="42"/>
      <c r="H191" s="42"/>
      <c r="I191" s="138"/>
      <c r="J191" s="42"/>
      <c r="K191" s="42"/>
      <c r="L191" s="46"/>
      <c r="M191" s="235"/>
      <c r="N191" s="23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128</v>
      </c>
      <c r="AU191" s="19" t="s">
        <v>83</v>
      </c>
    </row>
    <row r="192" spans="1:51" s="13" customFormat="1" ht="12">
      <c r="A192" s="13"/>
      <c r="B192" s="237"/>
      <c r="C192" s="238"/>
      <c r="D192" s="233" t="s">
        <v>130</v>
      </c>
      <c r="E192" s="239" t="s">
        <v>21</v>
      </c>
      <c r="F192" s="240" t="s">
        <v>81</v>
      </c>
      <c r="G192" s="238"/>
      <c r="H192" s="241">
        <v>1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130</v>
      </c>
      <c r="AU192" s="247" t="s">
        <v>83</v>
      </c>
      <c r="AV192" s="13" t="s">
        <v>83</v>
      </c>
      <c r="AW192" s="13" t="s">
        <v>35</v>
      </c>
      <c r="AX192" s="13" t="s">
        <v>81</v>
      </c>
      <c r="AY192" s="247" t="s">
        <v>119</v>
      </c>
    </row>
    <row r="193" spans="1:65" s="2" customFormat="1" ht="24" customHeight="1">
      <c r="A193" s="40"/>
      <c r="B193" s="41"/>
      <c r="C193" s="280" t="s">
        <v>323</v>
      </c>
      <c r="D193" s="280" t="s">
        <v>245</v>
      </c>
      <c r="E193" s="281" t="s">
        <v>433</v>
      </c>
      <c r="F193" s="282" t="s">
        <v>434</v>
      </c>
      <c r="G193" s="283" t="s">
        <v>339</v>
      </c>
      <c r="H193" s="284">
        <v>1</v>
      </c>
      <c r="I193" s="285"/>
      <c r="J193" s="286">
        <f>ROUND(I193*H193,2)</f>
        <v>0</v>
      </c>
      <c r="K193" s="282" t="s">
        <v>21</v>
      </c>
      <c r="L193" s="287"/>
      <c r="M193" s="288" t="s">
        <v>21</v>
      </c>
      <c r="N193" s="289" t="s">
        <v>44</v>
      </c>
      <c r="O193" s="86"/>
      <c r="P193" s="229">
        <f>O193*H193</f>
        <v>0</v>
      </c>
      <c r="Q193" s="229">
        <v>0.012</v>
      </c>
      <c r="R193" s="229">
        <f>Q193*H193</f>
        <v>0.012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171</v>
      </c>
      <c r="AT193" s="231" t="s">
        <v>245</v>
      </c>
      <c r="AU193" s="231" t="s">
        <v>83</v>
      </c>
      <c r="AY193" s="19" t="s">
        <v>119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9" t="s">
        <v>81</v>
      </c>
      <c r="BK193" s="232">
        <f>ROUND(I193*H193,2)</f>
        <v>0</v>
      </c>
      <c r="BL193" s="19" t="s">
        <v>126</v>
      </c>
      <c r="BM193" s="231" t="s">
        <v>680</v>
      </c>
    </row>
    <row r="194" spans="1:47" s="2" customFormat="1" ht="12">
      <c r="A194" s="40"/>
      <c r="B194" s="41"/>
      <c r="C194" s="42"/>
      <c r="D194" s="233" t="s">
        <v>128</v>
      </c>
      <c r="E194" s="42"/>
      <c r="F194" s="234" t="s">
        <v>436</v>
      </c>
      <c r="G194" s="42"/>
      <c r="H194" s="42"/>
      <c r="I194" s="138"/>
      <c r="J194" s="42"/>
      <c r="K194" s="42"/>
      <c r="L194" s="46"/>
      <c r="M194" s="235"/>
      <c r="N194" s="236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128</v>
      </c>
      <c r="AU194" s="19" t="s">
        <v>83</v>
      </c>
    </row>
    <row r="195" spans="1:51" s="13" customFormat="1" ht="12">
      <c r="A195" s="13"/>
      <c r="B195" s="237"/>
      <c r="C195" s="238"/>
      <c r="D195" s="233" t="s">
        <v>130</v>
      </c>
      <c r="E195" s="239" t="s">
        <v>21</v>
      </c>
      <c r="F195" s="240" t="s">
        <v>81</v>
      </c>
      <c r="G195" s="238"/>
      <c r="H195" s="241">
        <v>1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130</v>
      </c>
      <c r="AU195" s="247" t="s">
        <v>83</v>
      </c>
      <c r="AV195" s="13" t="s">
        <v>83</v>
      </c>
      <c r="AW195" s="13" t="s">
        <v>35</v>
      </c>
      <c r="AX195" s="13" t="s">
        <v>81</v>
      </c>
      <c r="AY195" s="247" t="s">
        <v>119</v>
      </c>
    </row>
    <row r="196" spans="1:65" s="2" customFormat="1" ht="16.5" customHeight="1">
      <c r="A196" s="40"/>
      <c r="B196" s="41"/>
      <c r="C196" s="280" t="s">
        <v>329</v>
      </c>
      <c r="D196" s="280" t="s">
        <v>245</v>
      </c>
      <c r="E196" s="281" t="s">
        <v>438</v>
      </c>
      <c r="F196" s="282" t="s">
        <v>439</v>
      </c>
      <c r="G196" s="283" t="s">
        <v>339</v>
      </c>
      <c r="H196" s="284">
        <v>1</v>
      </c>
      <c r="I196" s="285"/>
      <c r="J196" s="286">
        <f>ROUND(I196*H196,2)</f>
        <v>0</v>
      </c>
      <c r="K196" s="282" t="s">
        <v>21</v>
      </c>
      <c r="L196" s="287"/>
      <c r="M196" s="288" t="s">
        <v>21</v>
      </c>
      <c r="N196" s="289" t="s">
        <v>44</v>
      </c>
      <c r="O196" s="86"/>
      <c r="P196" s="229">
        <f>O196*H196</f>
        <v>0</v>
      </c>
      <c r="Q196" s="229">
        <v>0.00065</v>
      </c>
      <c r="R196" s="229">
        <f>Q196*H196</f>
        <v>0.00065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171</v>
      </c>
      <c r="AT196" s="231" t="s">
        <v>245</v>
      </c>
      <c r="AU196" s="231" t="s">
        <v>83</v>
      </c>
      <c r="AY196" s="19" t="s">
        <v>119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81</v>
      </c>
      <c r="BK196" s="232">
        <f>ROUND(I196*H196,2)</f>
        <v>0</v>
      </c>
      <c r="BL196" s="19" t="s">
        <v>126</v>
      </c>
      <c r="BM196" s="231" t="s">
        <v>681</v>
      </c>
    </row>
    <row r="197" spans="1:47" s="2" customFormat="1" ht="12">
      <c r="A197" s="40"/>
      <c r="B197" s="41"/>
      <c r="C197" s="42"/>
      <c r="D197" s="233" t="s">
        <v>128</v>
      </c>
      <c r="E197" s="42"/>
      <c r="F197" s="234" t="s">
        <v>441</v>
      </c>
      <c r="G197" s="42"/>
      <c r="H197" s="42"/>
      <c r="I197" s="138"/>
      <c r="J197" s="42"/>
      <c r="K197" s="42"/>
      <c r="L197" s="46"/>
      <c r="M197" s="235"/>
      <c r="N197" s="236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128</v>
      </c>
      <c r="AU197" s="19" t="s">
        <v>83</v>
      </c>
    </row>
    <row r="198" spans="1:51" s="13" customFormat="1" ht="12">
      <c r="A198" s="13"/>
      <c r="B198" s="237"/>
      <c r="C198" s="238"/>
      <c r="D198" s="233" t="s">
        <v>130</v>
      </c>
      <c r="E198" s="239" t="s">
        <v>21</v>
      </c>
      <c r="F198" s="240" t="s">
        <v>81</v>
      </c>
      <c r="G198" s="238"/>
      <c r="H198" s="241">
        <v>1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130</v>
      </c>
      <c r="AU198" s="247" t="s">
        <v>83</v>
      </c>
      <c r="AV198" s="13" t="s">
        <v>83</v>
      </c>
      <c r="AW198" s="13" t="s">
        <v>35</v>
      </c>
      <c r="AX198" s="13" t="s">
        <v>81</v>
      </c>
      <c r="AY198" s="247" t="s">
        <v>119</v>
      </c>
    </row>
    <row r="199" spans="1:65" s="2" customFormat="1" ht="24" customHeight="1">
      <c r="A199" s="40"/>
      <c r="B199" s="41"/>
      <c r="C199" s="220" t="s">
        <v>336</v>
      </c>
      <c r="D199" s="220" t="s">
        <v>121</v>
      </c>
      <c r="E199" s="221" t="s">
        <v>682</v>
      </c>
      <c r="F199" s="222" t="s">
        <v>683</v>
      </c>
      <c r="G199" s="223" t="s">
        <v>150</v>
      </c>
      <c r="H199" s="224">
        <v>4.1</v>
      </c>
      <c r="I199" s="225"/>
      <c r="J199" s="226">
        <f>ROUND(I199*H199,2)</f>
        <v>0</v>
      </c>
      <c r="K199" s="222" t="s">
        <v>125</v>
      </c>
      <c r="L199" s="46"/>
      <c r="M199" s="227" t="s">
        <v>21</v>
      </c>
      <c r="N199" s="228" t="s">
        <v>44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126</v>
      </c>
      <c r="AT199" s="231" t="s">
        <v>121</v>
      </c>
      <c r="AU199" s="231" t="s">
        <v>83</v>
      </c>
      <c r="AY199" s="19" t="s">
        <v>119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9" t="s">
        <v>81</v>
      </c>
      <c r="BK199" s="232">
        <f>ROUND(I199*H199,2)</f>
        <v>0</v>
      </c>
      <c r="BL199" s="19" t="s">
        <v>126</v>
      </c>
      <c r="BM199" s="231" t="s">
        <v>684</v>
      </c>
    </row>
    <row r="200" spans="1:47" s="2" customFormat="1" ht="12">
      <c r="A200" s="40"/>
      <c r="B200" s="41"/>
      <c r="C200" s="42"/>
      <c r="D200" s="233" t="s">
        <v>128</v>
      </c>
      <c r="E200" s="42"/>
      <c r="F200" s="234" t="s">
        <v>683</v>
      </c>
      <c r="G200" s="42"/>
      <c r="H200" s="42"/>
      <c r="I200" s="138"/>
      <c r="J200" s="42"/>
      <c r="K200" s="42"/>
      <c r="L200" s="46"/>
      <c r="M200" s="235"/>
      <c r="N200" s="236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128</v>
      </c>
      <c r="AU200" s="19" t="s">
        <v>83</v>
      </c>
    </row>
    <row r="201" spans="1:65" s="2" customFormat="1" ht="16.5" customHeight="1">
      <c r="A201" s="40"/>
      <c r="B201" s="41"/>
      <c r="C201" s="220" t="s">
        <v>343</v>
      </c>
      <c r="D201" s="220" t="s">
        <v>121</v>
      </c>
      <c r="E201" s="221" t="s">
        <v>467</v>
      </c>
      <c r="F201" s="222" t="s">
        <v>468</v>
      </c>
      <c r="G201" s="223" t="s">
        <v>150</v>
      </c>
      <c r="H201" s="224">
        <v>4.1</v>
      </c>
      <c r="I201" s="225"/>
      <c r="J201" s="226">
        <f>ROUND(I201*H201,2)</f>
        <v>0</v>
      </c>
      <c r="K201" s="222" t="s">
        <v>167</v>
      </c>
      <c r="L201" s="46"/>
      <c r="M201" s="227" t="s">
        <v>21</v>
      </c>
      <c r="N201" s="228" t="s">
        <v>44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126</v>
      </c>
      <c r="AT201" s="231" t="s">
        <v>121</v>
      </c>
      <c r="AU201" s="231" t="s">
        <v>83</v>
      </c>
      <c r="AY201" s="19" t="s">
        <v>119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9" t="s">
        <v>81</v>
      </c>
      <c r="BK201" s="232">
        <f>ROUND(I201*H201,2)</f>
        <v>0</v>
      </c>
      <c r="BL201" s="19" t="s">
        <v>126</v>
      </c>
      <c r="BM201" s="231" t="s">
        <v>685</v>
      </c>
    </row>
    <row r="202" spans="1:47" s="2" customFormat="1" ht="12">
      <c r="A202" s="40"/>
      <c r="B202" s="41"/>
      <c r="C202" s="42"/>
      <c r="D202" s="233" t="s">
        <v>128</v>
      </c>
      <c r="E202" s="42"/>
      <c r="F202" s="234" t="s">
        <v>470</v>
      </c>
      <c r="G202" s="42"/>
      <c r="H202" s="42"/>
      <c r="I202" s="138"/>
      <c r="J202" s="42"/>
      <c r="K202" s="42"/>
      <c r="L202" s="46"/>
      <c r="M202" s="235"/>
      <c r="N202" s="236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128</v>
      </c>
      <c r="AU202" s="19" t="s">
        <v>83</v>
      </c>
    </row>
    <row r="203" spans="1:51" s="13" customFormat="1" ht="12">
      <c r="A203" s="13"/>
      <c r="B203" s="237"/>
      <c r="C203" s="238"/>
      <c r="D203" s="233" t="s">
        <v>130</v>
      </c>
      <c r="E203" s="239" t="s">
        <v>21</v>
      </c>
      <c r="F203" s="240" t="s">
        <v>653</v>
      </c>
      <c r="G203" s="238"/>
      <c r="H203" s="241">
        <v>4.1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130</v>
      </c>
      <c r="AU203" s="247" t="s">
        <v>83</v>
      </c>
      <c r="AV203" s="13" t="s">
        <v>83</v>
      </c>
      <c r="AW203" s="13" t="s">
        <v>35</v>
      </c>
      <c r="AX203" s="13" t="s">
        <v>73</v>
      </c>
      <c r="AY203" s="247" t="s">
        <v>119</v>
      </c>
    </row>
    <row r="204" spans="1:51" s="14" customFormat="1" ht="12">
      <c r="A204" s="14"/>
      <c r="B204" s="248"/>
      <c r="C204" s="249"/>
      <c r="D204" s="233" t="s">
        <v>130</v>
      </c>
      <c r="E204" s="250" t="s">
        <v>21</v>
      </c>
      <c r="F204" s="251" t="s">
        <v>132</v>
      </c>
      <c r="G204" s="249"/>
      <c r="H204" s="252">
        <v>4.1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130</v>
      </c>
      <c r="AU204" s="258" t="s">
        <v>83</v>
      </c>
      <c r="AV204" s="14" t="s">
        <v>126</v>
      </c>
      <c r="AW204" s="14" t="s">
        <v>35</v>
      </c>
      <c r="AX204" s="14" t="s">
        <v>81</v>
      </c>
      <c r="AY204" s="258" t="s">
        <v>119</v>
      </c>
    </row>
    <row r="205" spans="1:65" s="2" customFormat="1" ht="16.5" customHeight="1">
      <c r="A205" s="40"/>
      <c r="B205" s="41"/>
      <c r="C205" s="220" t="s">
        <v>348</v>
      </c>
      <c r="D205" s="220" t="s">
        <v>121</v>
      </c>
      <c r="E205" s="221" t="s">
        <v>477</v>
      </c>
      <c r="F205" s="222" t="s">
        <v>478</v>
      </c>
      <c r="G205" s="223" t="s">
        <v>332</v>
      </c>
      <c r="H205" s="224">
        <v>1</v>
      </c>
      <c r="I205" s="225"/>
      <c r="J205" s="226">
        <f>ROUND(I205*H205,2)</f>
        <v>0</v>
      </c>
      <c r="K205" s="222" t="s">
        <v>167</v>
      </c>
      <c r="L205" s="46"/>
      <c r="M205" s="227" t="s">
        <v>21</v>
      </c>
      <c r="N205" s="228" t="s">
        <v>44</v>
      </c>
      <c r="O205" s="86"/>
      <c r="P205" s="229">
        <f>O205*H205</f>
        <v>0</v>
      </c>
      <c r="Q205" s="229">
        <v>0.00031</v>
      </c>
      <c r="R205" s="229">
        <f>Q205*H205</f>
        <v>0.00031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126</v>
      </c>
      <c r="AT205" s="231" t="s">
        <v>121</v>
      </c>
      <c r="AU205" s="231" t="s">
        <v>83</v>
      </c>
      <c r="AY205" s="19" t="s">
        <v>119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9" t="s">
        <v>81</v>
      </c>
      <c r="BK205" s="232">
        <f>ROUND(I205*H205,2)</f>
        <v>0</v>
      </c>
      <c r="BL205" s="19" t="s">
        <v>126</v>
      </c>
      <c r="BM205" s="231" t="s">
        <v>686</v>
      </c>
    </row>
    <row r="206" spans="1:47" s="2" customFormat="1" ht="12">
      <c r="A206" s="40"/>
      <c r="B206" s="41"/>
      <c r="C206" s="42"/>
      <c r="D206" s="233" t="s">
        <v>128</v>
      </c>
      <c r="E206" s="42"/>
      <c r="F206" s="234" t="s">
        <v>480</v>
      </c>
      <c r="G206" s="42"/>
      <c r="H206" s="42"/>
      <c r="I206" s="138"/>
      <c r="J206" s="42"/>
      <c r="K206" s="42"/>
      <c r="L206" s="46"/>
      <c r="M206" s="235"/>
      <c r="N206" s="236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128</v>
      </c>
      <c r="AU206" s="19" t="s">
        <v>83</v>
      </c>
    </row>
    <row r="207" spans="1:51" s="13" customFormat="1" ht="12">
      <c r="A207" s="13"/>
      <c r="B207" s="237"/>
      <c r="C207" s="238"/>
      <c r="D207" s="233" t="s">
        <v>130</v>
      </c>
      <c r="E207" s="239" t="s">
        <v>21</v>
      </c>
      <c r="F207" s="240" t="s">
        <v>81</v>
      </c>
      <c r="G207" s="238"/>
      <c r="H207" s="241">
        <v>1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130</v>
      </c>
      <c r="AU207" s="247" t="s">
        <v>83</v>
      </c>
      <c r="AV207" s="13" t="s">
        <v>83</v>
      </c>
      <c r="AW207" s="13" t="s">
        <v>35</v>
      </c>
      <c r="AX207" s="13" t="s">
        <v>81</v>
      </c>
      <c r="AY207" s="247" t="s">
        <v>119</v>
      </c>
    </row>
    <row r="208" spans="1:65" s="2" customFormat="1" ht="16.5" customHeight="1">
      <c r="A208" s="40"/>
      <c r="B208" s="41"/>
      <c r="C208" s="220" t="s">
        <v>352</v>
      </c>
      <c r="D208" s="220" t="s">
        <v>121</v>
      </c>
      <c r="E208" s="221" t="s">
        <v>482</v>
      </c>
      <c r="F208" s="222" t="s">
        <v>483</v>
      </c>
      <c r="G208" s="223" t="s">
        <v>150</v>
      </c>
      <c r="H208" s="224">
        <v>4.1</v>
      </c>
      <c r="I208" s="225"/>
      <c r="J208" s="226">
        <f>ROUND(I208*H208,2)</f>
        <v>0</v>
      </c>
      <c r="K208" s="222" t="s">
        <v>167</v>
      </c>
      <c r="L208" s="46"/>
      <c r="M208" s="227" t="s">
        <v>21</v>
      </c>
      <c r="N208" s="228" t="s">
        <v>44</v>
      </c>
      <c r="O208" s="86"/>
      <c r="P208" s="229">
        <f>O208*H208</f>
        <v>0</v>
      </c>
      <c r="Q208" s="229">
        <v>0.00019</v>
      </c>
      <c r="R208" s="229">
        <f>Q208*H208</f>
        <v>0.000779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126</v>
      </c>
      <c r="AT208" s="231" t="s">
        <v>121</v>
      </c>
      <c r="AU208" s="231" t="s">
        <v>83</v>
      </c>
      <c r="AY208" s="19" t="s">
        <v>119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81</v>
      </c>
      <c r="BK208" s="232">
        <f>ROUND(I208*H208,2)</f>
        <v>0</v>
      </c>
      <c r="BL208" s="19" t="s">
        <v>126</v>
      </c>
      <c r="BM208" s="231" t="s">
        <v>687</v>
      </c>
    </row>
    <row r="209" spans="1:47" s="2" customFormat="1" ht="12">
      <c r="A209" s="40"/>
      <c r="B209" s="41"/>
      <c r="C209" s="42"/>
      <c r="D209" s="233" t="s">
        <v>128</v>
      </c>
      <c r="E209" s="42"/>
      <c r="F209" s="234" t="s">
        <v>485</v>
      </c>
      <c r="G209" s="42"/>
      <c r="H209" s="42"/>
      <c r="I209" s="138"/>
      <c r="J209" s="42"/>
      <c r="K209" s="42"/>
      <c r="L209" s="46"/>
      <c r="M209" s="235"/>
      <c r="N209" s="236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128</v>
      </c>
      <c r="AU209" s="19" t="s">
        <v>83</v>
      </c>
    </row>
    <row r="210" spans="1:51" s="13" customFormat="1" ht="12">
      <c r="A210" s="13"/>
      <c r="B210" s="237"/>
      <c r="C210" s="238"/>
      <c r="D210" s="233" t="s">
        <v>130</v>
      </c>
      <c r="E210" s="239" t="s">
        <v>21</v>
      </c>
      <c r="F210" s="240" t="s">
        <v>653</v>
      </c>
      <c r="G210" s="238"/>
      <c r="H210" s="241">
        <v>4.1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130</v>
      </c>
      <c r="AU210" s="247" t="s">
        <v>83</v>
      </c>
      <c r="AV210" s="13" t="s">
        <v>83</v>
      </c>
      <c r="AW210" s="13" t="s">
        <v>35</v>
      </c>
      <c r="AX210" s="13" t="s">
        <v>73</v>
      </c>
      <c r="AY210" s="247" t="s">
        <v>119</v>
      </c>
    </row>
    <row r="211" spans="1:51" s="14" customFormat="1" ht="12">
      <c r="A211" s="14"/>
      <c r="B211" s="248"/>
      <c r="C211" s="249"/>
      <c r="D211" s="233" t="s">
        <v>130</v>
      </c>
      <c r="E211" s="250" t="s">
        <v>21</v>
      </c>
      <c r="F211" s="251" t="s">
        <v>132</v>
      </c>
      <c r="G211" s="249"/>
      <c r="H211" s="252">
        <v>4.1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8" t="s">
        <v>130</v>
      </c>
      <c r="AU211" s="258" t="s">
        <v>83</v>
      </c>
      <c r="AV211" s="14" t="s">
        <v>126</v>
      </c>
      <c r="AW211" s="14" t="s">
        <v>35</v>
      </c>
      <c r="AX211" s="14" t="s">
        <v>81</v>
      </c>
      <c r="AY211" s="258" t="s">
        <v>119</v>
      </c>
    </row>
    <row r="212" spans="1:65" s="2" customFormat="1" ht="16.5" customHeight="1">
      <c r="A212" s="40"/>
      <c r="B212" s="41"/>
      <c r="C212" s="220" t="s">
        <v>356</v>
      </c>
      <c r="D212" s="220" t="s">
        <v>121</v>
      </c>
      <c r="E212" s="221" t="s">
        <v>487</v>
      </c>
      <c r="F212" s="222" t="s">
        <v>488</v>
      </c>
      <c r="G212" s="223" t="s">
        <v>150</v>
      </c>
      <c r="H212" s="224">
        <v>4.1</v>
      </c>
      <c r="I212" s="225"/>
      <c r="J212" s="226">
        <f>ROUND(I212*H212,2)</f>
        <v>0</v>
      </c>
      <c r="K212" s="222" t="s">
        <v>167</v>
      </c>
      <c r="L212" s="46"/>
      <c r="M212" s="227" t="s">
        <v>21</v>
      </c>
      <c r="N212" s="228" t="s">
        <v>44</v>
      </c>
      <c r="O212" s="86"/>
      <c r="P212" s="229">
        <f>O212*H212</f>
        <v>0</v>
      </c>
      <c r="Q212" s="229">
        <v>9E-05</v>
      </c>
      <c r="R212" s="229">
        <f>Q212*H212</f>
        <v>0.00036899999999999997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126</v>
      </c>
      <c r="AT212" s="231" t="s">
        <v>121</v>
      </c>
      <c r="AU212" s="231" t="s">
        <v>83</v>
      </c>
      <c r="AY212" s="19" t="s">
        <v>119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81</v>
      </c>
      <c r="BK212" s="232">
        <f>ROUND(I212*H212,2)</f>
        <v>0</v>
      </c>
      <c r="BL212" s="19" t="s">
        <v>126</v>
      </c>
      <c r="BM212" s="231" t="s">
        <v>688</v>
      </c>
    </row>
    <row r="213" spans="1:47" s="2" customFormat="1" ht="12">
      <c r="A213" s="40"/>
      <c r="B213" s="41"/>
      <c r="C213" s="42"/>
      <c r="D213" s="233" t="s">
        <v>128</v>
      </c>
      <c r="E213" s="42"/>
      <c r="F213" s="234" t="s">
        <v>490</v>
      </c>
      <c r="G213" s="42"/>
      <c r="H213" s="42"/>
      <c r="I213" s="138"/>
      <c r="J213" s="42"/>
      <c r="K213" s="42"/>
      <c r="L213" s="46"/>
      <c r="M213" s="235"/>
      <c r="N213" s="236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128</v>
      </c>
      <c r="AU213" s="19" t="s">
        <v>83</v>
      </c>
    </row>
    <row r="214" spans="1:51" s="13" customFormat="1" ht="12">
      <c r="A214" s="13"/>
      <c r="B214" s="237"/>
      <c r="C214" s="238"/>
      <c r="D214" s="233" t="s">
        <v>130</v>
      </c>
      <c r="E214" s="239" t="s">
        <v>21</v>
      </c>
      <c r="F214" s="240" t="s">
        <v>653</v>
      </c>
      <c r="G214" s="238"/>
      <c r="H214" s="241">
        <v>4.1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130</v>
      </c>
      <c r="AU214" s="247" t="s">
        <v>83</v>
      </c>
      <c r="AV214" s="13" t="s">
        <v>83</v>
      </c>
      <c r="AW214" s="13" t="s">
        <v>35</v>
      </c>
      <c r="AX214" s="13" t="s">
        <v>73</v>
      </c>
      <c r="AY214" s="247" t="s">
        <v>119</v>
      </c>
    </row>
    <row r="215" spans="1:51" s="14" customFormat="1" ht="12">
      <c r="A215" s="14"/>
      <c r="B215" s="248"/>
      <c r="C215" s="249"/>
      <c r="D215" s="233" t="s">
        <v>130</v>
      </c>
      <c r="E215" s="250" t="s">
        <v>21</v>
      </c>
      <c r="F215" s="251" t="s">
        <v>132</v>
      </c>
      <c r="G215" s="249"/>
      <c r="H215" s="252">
        <v>4.1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8" t="s">
        <v>130</v>
      </c>
      <c r="AU215" s="258" t="s">
        <v>83</v>
      </c>
      <c r="AV215" s="14" t="s">
        <v>126</v>
      </c>
      <c r="AW215" s="14" t="s">
        <v>35</v>
      </c>
      <c r="AX215" s="14" t="s">
        <v>81</v>
      </c>
      <c r="AY215" s="258" t="s">
        <v>119</v>
      </c>
    </row>
    <row r="216" spans="1:65" s="2" customFormat="1" ht="16.5" customHeight="1">
      <c r="A216" s="40"/>
      <c r="B216" s="41"/>
      <c r="C216" s="220" t="s">
        <v>364</v>
      </c>
      <c r="D216" s="220" t="s">
        <v>121</v>
      </c>
      <c r="E216" s="221" t="s">
        <v>493</v>
      </c>
      <c r="F216" s="222" t="s">
        <v>494</v>
      </c>
      <c r="G216" s="223" t="s">
        <v>495</v>
      </c>
      <c r="H216" s="224">
        <v>1</v>
      </c>
      <c r="I216" s="225"/>
      <c r="J216" s="226">
        <f>ROUND(I216*H216,2)</f>
        <v>0</v>
      </c>
      <c r="K216" s="222" t="s">
        <v>21</v>
      </c>
      <c r="L216" s="46"/>
      <c r="M216" s="227" t="s">
        <v>21</v>
      </c>
      <c r="N216" s="228" t="s">
        <v>44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126</v>
      </c>
      <c r="AT216" s="231" t="s">
        <v>121</v>
      </c>
      <c r="AU216" s="231" t="s">
        <v>83</v>
      </c>
      <c r="AY216" s="19" t="s">
        <v>119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9" t="s">
        <v>81</v>
      </c>
      <c r="BK216" s="232">
        <f>ROUND(I216*H216,2)</f>
        <v>0</v>
      </c>
      <c r="BL216" s="19" t="s">
        <v>126</v>
      </c>
      <c r="BM216" s="231" t="s">
        <v>689</v>
      </c>
    </row>
    <row r="217" spans="1:47" s="2" customFormat="1" ht="12">
      <c r="A217" s="40"/>
      <c r="B217" s="41"/>
      <c r="C217" s="42"/>
      <c r="D217" s="233" t="s">
        <v>128</v>
      </c>
      <c r="E217" s="42"/>
      <c r="F217" s="234" t="s">
        <v>497</v>
      </c>
      <c r="G217" s="42"/>
      <c r="H217" s="42"/>
      <c r="I217" s="138"/>
      <c r="J217" s="42"/>
      <c r="K217" s="42"/>
      <c r="L217" s="46"/>
      <c r="M217" s="235"/>
      <c r="N217" s="23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128</v>
      </c>
      <c r="AU217" s="19" t="s">
        <v>83</v>
      </c>
    </row>
    <row r="218" spans="1:51" s="13" customFormat="1" ht="12">
      <c r="A218" s="13"/>
      <c r="B218" s="237"/>
      <c r="C218" s="238"/>
      <c r="D218" s="233" t="s">
        <v>130</v>
      </c>
      <c r="E218" s="239" t="s">
        <v>21</v>
      </c>
      <c r="F218" s="240" t="s">
        <v>81</v>
      </c>
      <c r="G218" s="238"/>
      <c r="H218" s="241">
        <v>1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130</v>
      </c>
      <c r="AU218" s="247" t="s">
        <v>83</v>
      </c>
      <c r="AV218" s="13" t="s">
        <v>83</v>
      </c>
      <c r="AW218" s="13" t="s">
        <v>35</v>
      </c>
      <c r="AX218" s="13" t="s">
        <v>81</v>
      </c>
      <c r="AY218" s="247" t="s">
        <v>119</v>
      </c>
    </row>
    <row r="219" spans="1:63" s="12" customFormat="1" ht="22.8" customHeight="1">
      <c r="A219" s="12"/>
      <c r="B219" s="204"/>
      <c r="C219" s="205"/>
      <c r="D219" s="206" t="s">
        <v>72</v>
      </c>
      <c r="E219" s="218" t="s">
        <v>580</v>
      </c>
      <c r="F219" s="218" t="s">
        <v>581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SUM(P220:P221)</f>
        <v>0</v>
      </c>
      <c r="Q219" s="212"/>
      <c r="R219" s="213">
        <f>SUM(R220:R221)</f>
        <v>0</v>
      </c>
      <c r="S219" s="212"/>
      <c r="T219" s="214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81</v>
      </c>
      <c r="AT219" s="216" t="s">
        <v>72</v>
      </c>
      <c r="AU219" s="216" t="s">
        <v>81</v>
      </c>
      <c r="AY219" s="215" t="s">
        <v>119</v>
      </c>
      <c r="BK219" s="217">
        <f>SUM(BK220:BK221)</f>
        <v>0</v>
      </c>
    </row>
    <row r="220" spans="1:65" s="2" customFormat="1" ht="24" customHeight="1">
      <c r="A220" s="40"/>
      <c r="B220" s="41"/>
      <c r="C220" s="220" t="s">
        <v>360</v>
      </c>
      <c r="D220" s="220" t="s">
        <v>121</v>
      </c>
      <c r="E220" s="221" t="s">
        <v>589</v>
      </c>
      <c r="F220" s="222" t="s">
        <v>590</v>
      </c>
      <c r="G220" s="223" t="s">
        <v>248</v>
      </c>
      <c r="H220" s="224">
        <v>0.196</v>
      </c>
      <c r="I220" s="225"/>
      <c r="J220" s="226">
        <f>ROUND(I220*H220,2)</f>
        <v>0</v>
      </c>
      <c r="K220" s="222" t="s">
        <v>167</v>
      </c>
      <c r="L220" s="46"/>
      <c r="M220" s="227" t="s">
        <v>21</v>
      </c>
      <c r="N220" s="228" t="s">
        <v>44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126</v>
      </c>
      <c r="AT220" s="231" t="s">
        <v>121</v>
      </c>
      <c r="AU220" s="231" t="s">
        <v>83</v>
      </c>
      <c r="AY220" s="19" t="s">
        <v>119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81</v>
      </c>
      <c r="BK220" s="232">
        <f>ROUND(I220*H220,2)</f>
        <v>0</v>
      </c>
      <c r="BL220" s="19" t="s">
        <v>126</v>
      </c>
      <c r="BM220" s="231" t="s">
        <v>690</v>
      </c>
    </row>
    <row r="221" spans="1:47" s="2" customFormat="1" ht="12">
      <c r="A221" s="40"/>
      <c r="B221" s="41"/>
      <c r="C221" s="42"/>
      <c r="D221" s="233" t="s">
        <v>128</v>
      </c>
      <c r="E221" s="42"/>
      <c r="F221" s="234" t="s">
        <v>592</v>
      </c>
      <c r="G221" s="42"/>
      <c r="H221" s="42"/>
      <c r="I221" s="138"/>
      <c r="J221" s="42"/>
      <c r="K221" s="42"/>
      <c r="L221" s="46"/>
      <c r="M221" s="293"/>
      <c r="N221" s="294"/>
      <c r="O221" s="295"/>
      <c r="P221" s="295"/>
      <c r="Q221" s="295"/>
      <c r="R221" s="295"/>
      <c r="S221" s="295"/>
      <c r="T221" s="296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128</v>
      </c>
      <c r="AU221" s="19" t="s">
        <v>83</v>
      </c>
    </row>
    <row r="222" spans="1:31" s="2" customFormat="1" ht="6.95" customHeight="1">
      <c r="A222" s="40"/>
      <c r="B222" s="61"/>
      <c r="C222" s="62"/>
      <c r="D222" s="62"/>
      <c r="E222" s="62"/>
      <c r="F222" s="62"/>
      <c r="G222" s="62"/>
      <c r="H222" s="62"/>
      <c r="I222" s="168"/>
      <c r="J222" s="62"/>
      <c r="K222" s="62"/>
      <c r="L222" s="46"/>
      <c r="M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</row>
  </sheetData>
  <sheetProtection password="C6EC" sheet="1" objects="1" scenarios="1" formatColumns="0" formatRows="0" autoFilter="0"/>
  <autoFilter ref="C84:K22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7" customWidth="1"/>
    <col min="2" max="2" width="1.7109375" style="297" customWidth="1"/>
    <col min="3" max="4" width="5.00390625" style="297" customWidth="1"/>
    <col min="5" max="5" width="11.7109375" style="297" customWidth="1"/>
    <col min="6" max="6" width="9.140625" style="297" customWidth="1"/>
    <col min="7" max="7" width="5.00390625" style="297" customWidth="1"/>
    <col min="8" max="8" width="77.8515625" style="297" customWidth="1"/>
    <col min="9" max="10" width="20.00390625" style="297" customWidth="1"/>
    <col min="11" max="11" width="1.7109375" style="297" customWidth="1"/>
  </cols>
  <sheetData>
    <row r="1" s="1" customFormat="1" ht="37.5" customHeight="1"/>
    <row r="2" spans="2:11" s="1" customFormat="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7" customFormat="1" ht="45" customHeight="1">
      <c r="B3" s="301"/>
      <c r="C3" s="302" t="s">
        <v>691</v>
      </c>
      <c r="D3" s="302"/>
      <c r="E3" s="302"/>
      <c r="F3" s="302"/>
      <c r="G3" s="302"/>
      <c r="H3" s="302"/>
      <c r="I3" s="302"/>
      <c r="J3" s="302"/>
      <c r="K3" s="303"/>
    </row>
    <row r="4" spans="2:11" s="1" customFormat="1" ht="25.5" customHeight="1">
      <c r="B4" s="304"/>
      <c r="C4" s="305" t="s">
        <v>692</v>
      </c>
      <c r="D4" s="305"/>
      <c r="E4" s="305"/>
      <c r="F4" s="305"/>
      <c r="G4" s="305"/>
      <c r="H4" s="305"/>
      <c r="I4" s="305"/>
      <c r="J4" s="305"/>
      <c r="K4" s="306"/>
    </row>
    <row r="5" spans="2:11" s="1" customFormat="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s="1" customFormat="1" ht="15" customHeight="1">
      <c r="B6" s="304"/>
      <c r="C6" s="308" t="s">
        <v>693</v>
      </c>
      <c r="D6" s="308"/>
      <c r="E6" s="308"/>
      <c r="F6" s="308"/>
      <c r="G6" s="308"/>
      <c r="H6" s="308"/>
      <c r="I6" s="308"/>
      <c r="J6" s="308"/>
      <c r="K6" s="306"/>
    </row>
    <row r="7" spans="2:11" s="1" customFormat="1" ht="15" customHeight="1">
      <c r="B7" s="309"/>
      <c r="C7" s="308" t="s">
        <v>694</v>
      </c>
      <c r="D7" s="308"/>
      <c r="E7" s="308"/>
      <c r="F7" s="308"/>
      <c r="G7" s="308"/>
      <c r="H7" s="308"/>
      <c r="I7" s="308"/>
      <c r="J7" s="308"/>
      <c r="K7" s="306"/>
    </row>
    <row r="8" spans="2:11" s="1" customFormat="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s="1" customFormat="1" ht="15" customHeight="1">
      <c r="B9" s="309"/>
      <c r="C9" s="308" t="s">
        <v>695</v>
      </c>
      <c r="D9" s="308"/>
      <c r="E9" s="308"/>
      <c r="F9" s="308"/>
      <c r="G9" s="308"/>
      <c r="H9" s="308"/>
      <c r="I9" s="308"/>
      <c r="J9" s="308"/>
      <c r="K9" s="306"/>
    </row>
    <row r="10" spans="2:11" s="1" customFormat="1" ht="15" customHeight="1">
      <c r="B10" s="309"/>
      <c r="C10" s="308"/>
      <c r="D10" s="308" t="s">
        <v>696</v>
      </c>
      <c r="E10" s="308"/>
      <c r="F10" s="308"/>
      <c r="G10" s="308"/>
      <c r="H10" s="308"/>
      <c r="I10" s="308"/>
      <c r="J10" s="308"/>
      <c r="K10" s="306"/>
    </row>
    <row r="11" spans="2:11" s="1" customFormat="1" ht="15" customHeight="1">
      <c r="B11" s="309"/>
      <c r="C11" s="310"/>
      <c r="D11" s="308" t="s">
        <v>697</v>
      </c>
      <c r="E11" s="308"/>
      <c r="F11" s="308"/>
      <c r="G11" s="308"/>
      <c r="H11" s="308"/>
      <c r="I11" s="308"/>
      <c r="J11" s="308"/>
      <c r="K11" s="306"/>
    </row>
    <row r="12" spans="2:11" s="1" customFormat="1" ht="15" customHeight="1">
      <c r="B12" s="309"/>
      <c r="C12" s="310"/>
      <c r="D12" s="308"/>
      <c r="E12" s="308"/>
      <c r="F12" s="308"/>
      <c r="G12" s="308"/>
      <c r="H12" s="308"/>
      <c r="I12" s="308"/>
      <c r="J12" s="308"/>
      <c r="K12" s="306"/>
    </row>
    <row r="13" spans="2:11" s="1" customFormat="1" ht="15" customHeight="1">
      <c r="B13" s="309"/>
      <c r="C13" s="310"/>
      <c r="D13" s="311" t="s">
        <v>698</v>
      </c>
      <c r="E13" s="308"/>
      <c r="F13" s="308"/>
      <c r="G13" s="308"/>
      <c r="H13" s="308"/>
      <c r="I13" s="308"/>
      <c r="J13" s="308"/>
      <c r="K13" s="306"/>
    </row>
    <row r="14" spans="2:11" s="1" customFormat="1" ht="12.75" customHeight="1">
      <c r="B14" s="309"/>
      <c r="C14" s="310"/>
      <c r="D14" s="310"/>
      <c r="E14" s="310"/>
      <c r="F14" s="310"/>
      <c r="G14" s="310"/>
      <c r="H14" s="310"/>
      <c r="I14" s="310"/>
      <c r="J14" s="310"/>
      <c r="K14" s="306"/>
    </row>
    <row r="15" spans="2:11" s="1" customFormat="1" ht="15" customHeight="1">
      <c r="B15" s="309"/>
      <c r="C15" s="310"/>
      <c r="D15" s="308" t="s">
        <v>699</v>
      </c>
      <c r="E15" s="308"/>
      <c r="F15" s="308"/>
      <c r="G15" s="308"/>
      <c r="H15" s="308"/>
      <c r="I15" s="308"/>
      <c r="J15" s="308"/>
      <c r="K15" s="306"/>
    </row>
    <row r="16" spans="2:11" s="1" customFormat="1" ht="15" customHeight="1">
      <c r="B16" s="309"/>
      <c r="C16" s="310"/>
      <c r="D16" s="308" t="s">
        <v>700</v>
      </c>
      <c r="E16" s="308"/>
      <c r="F16" s="308"/>
      <c r="G16" s="308"/>
      <c r="H16" s="308"/>
      <c r="I16" s="308"/>
      <c r="J16" s="308"/>
      <c r="K16" s="306"/>
    </row>
    <row r="17" spans="2:11" s="1" customFormat="1" ht="15" customHeight="1">
      <c r="B17" s="309"/>
      <c r="C17" s="310"/>
      <c r="D17" s="308" t="s">
        <v>701</v>
      </c>
      <c r="E17" s="308"/>
      <c r="F17" s="308"/>
      <c r="G17" s="308"/>
      <c r="H17" s="308"/>
      <c r="I17" s="308"/>
      <c r="J17" s="308"/>
      <c r="K17" s="306"/>
    </row>
    <row r="18" spans="2:11" s="1" customFormat="1" ht="15" customHeight="1">
      <c r="B18" s="309"/>
      <c r="C18" s="310"/>
      <c r="D18" s="310"/>
      <c r="E18" s="312" t="s">
        <v>80</v>
      </c>
      <c r="F18" s="308" t="s">
        <v>702</v>
      </c>
      <c r="G18" s="308"/>
      <c r="H18" s="308"/>
      <c r="I18" s="308"/>
      <c r="J18" s="308"/>
      <c r="K18" s="306"/>
    </row>
    <row r="19" spans="2:11" s="1" customFormat="1" ht="15" customHeight="1">
      <c r="B19" s="309"/>
      <c r="C19" s="310"/>
      <c r="D19" s="310"/>
      <c r="E19" s="312" t="s">
        <v>703</v>
      </c>
      <c r="F19" s="308" t="s">
        <v>704</v>
      </c>
      <c r="G19" s="308"/>
      <c r="H19" s="308"/>
      <c r="I19" s="308"/>
      <c r="J19" s="308"/>
      <c r="K19" s="306"/>
    </row>
    <row r="20" spans="2:11" s="1" customFormat="1" ht="15" customHeight="1">
      <c r="B20" s="309"/>
      <c r="C20" s="310"/>
      <c r="D20" s="310"/>
      <c r="E20" s="312" t="s">
        <v>705</v>
      </c>
      <c r="F20" s="308" t="s">
        <v>706</v>
      </c>
      <c r="G20" s="308"/>
      <c r="H20" s="308"/>
      <c r="I20" s="308"/>
      <c r="J20" s="308"/>
      <c r="K20" s="306"/>
    </row>
    <row r="21" spans="2:11" s="1" customFormat="1" ht="15" customHeight="1">
      <c r="B21" s="309"/>
      <c r="C21" s="310"/>
      <c r="D21" s="310"/>
      <c r="E21" s="312" t="s">
        <v>707</v>
      </c>
      <c r="F21" s="308" t="s">
        <v>708</v>
      </c>
      <c r="G21" s="308"/>
      <c r="H21" s="308"/>
      <c r="I21" s="308"/>
      <c r="J21" s="308"/>
      <c r="K21" s="306"/>
    </row>
    <row r="22" spans="2:11" s="1" customFormat="1" ht="15" customHeight="1">
      <c r="B22" s="309"/>
      <c r="C22" s="310"/>
      <c r="D22" s="310"/>
      <c r="E22" s="312" t="s">
        <v>594</v>
      </c>
      <c r="F22" s="308" t="s">
        <v>595</v>
      </c>
      <c r="G22" s="308"/>
      <c r="H22" s="308"/>
      <c r="I22" s="308"/>
      <c r="J22" s="308"/>
      <c r="K22" s="306"/>
    </row>
    <row r="23" spans="2:11" s="1" customFormat="1" ht="15" customHeight="1">
      <c r="B23" s="309"/>
      <c r="C23" s="310"/>
      <c r="D23" s="310"/>
      <c r="E23" s="312" t="s">
        <v>709</v>
      </c>
      <c r="F23" s="308" t="s">
        <v>710</v>
      </c>
      <c r="G23" s="308"/>
      <c r="H23" s="308"/>
      <c r="I23" s="308"/>
      <c r="J23" s="308"/>
      <c r="K23" s="306"/>
    </row>
    <row r="24" spans="2:11" s="1" customFormat="1" ht="12.7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06"/>
    </row>
    <row r="25" spans="2:11" s="1" customFormat="1" ht="15" customHeight="1">
      <c r="B25" s="309"/>
      <c r="C25" s="308" t="s">
        <v>711</v>
      </c>
      <c r="D25" s="308"/>
      <c r="E25" s="308"/>
      <c r="F25" s="308"/>
      <c r="G25" s="308"/>
      <c r="H25" s="308"/>
      <c r="I25" s="308"/>
      <c r="J25" s="308"/>
      <c r="K25" s="306"/>
    </row>
    <row r="26" spans="2:11" s="1" customFormat="1" ht="15" customHeight="1">
      <c r="B26" s="309"/>
      <c r="C26" s="308" t="s">
        <v>712</v>
      </c>
      <c r="D26" s="308"/>
      <c r="E26" s="308"/>
      <c r="F26" s="308"/>
      <c r="G26" s="308"/>
      <c r="H26" s="308"/>
      <c r="I26" s="308"/>
      <c r="J26" s="308"/>
      <c r="K26" s="306"/>
    </row>
    <row r="27" spans="2:11" s="1" customFormat="1" ht="15" customHeight="1">
      <c r="B27" s="309"/>
      <c r="C27" s="308"/>
      <c r="D27" s="308" t="s">
        <v>713</v>
      </c>
      <c r="E27" s="308"/>
      <c r="F27" s="308"/>
      <c r="G27" s="308"/>
      <c r="H27" s="308"/>
      <c r="I27" s="308"/>
      <c r="J27" s="308"/>
      <c r="K27" s="306"/>
    </row>
    <row r="28" spans="2:11" s="1" customFormat="1" ht="15" customHeight="1">
      <c r="B28" s="309"/>
      <c r="C28" s="310"/>
      <c r="D28" s="308" t="s">
        <v>714</v>
      </c>
      <c r="E28" s="308"/>
      <c r="F28" s="308"/>
      <c r="G28" s="308"/>
      <c r="H28" s="308"/>
      <c r="I28" s="308"/>
      <c r="J28" s="308"/>
      <c r="K28" s="306"/>
    </row>
    <row r="29" spans="2:11" s="1" customFormat="1" ht="12.75" customHeight="1">
      <c r="B29" s="309"/>
      <c r="C29" s="310"/>
      <c r="D29" s="310"/>
      <c r="E29" s="310"/>
      <c r="F29" s="310"/>
      <c r="G29" s="310"/>
      <c r="H29" s="310"/>
      <c r="I29" s="310"/>
      <c r="J29" s="310"/>
      <c r="K29" s="306"/>
    </row>
    <row r="30" spans="2:11" s="1" customFormat="1" ht="15" customHeight="1">
      <c r="B30" s="309"/>
      <c r="C30" s="310"/>
      <c r="D30" s="308" t="s">
        <v>715</v>
      </c>
      <c r="E30" s="308"/>
      <c r="F30" s="308"/>
      <c r="G30" s="308"/>
      <c r="H30" s="308"/>
      <c r="I30" s="308"/>
      <c r="J30" s="308"/>
      <c r="K30" s="306"/>
    </row>
    <row r="31" spans="2:11" s="1" customFormat="1" ht="15" customHeight="1">
      <c r="B31" s="309"/>
      <c r="C31" s="310"/>
      <c r="D31" s="308" t="s">
        <v>716</v>
      </c>
      <c r="E31" s="308"/>
      <c r="F31" s="308"/>
      <c r="G31" s="308"/>
      <c r="H31" s="308"/>
      <c r="I31" s="308"/>
      <c r="J31" s="308"/>
      <c r="K31" s="306"/>
    </row>
    <row r="32" spans="2:11" s="1" customFormat="1" ht="12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06"/>
    </row>
    <row r="33" spans="2:11" s="1" customFormat="1" ht="15" customHeight="1">
      <c r="B33" s="309"/>
      <c r="C33" s="310"/>
      <c r="D33" s="308" t="s">
        <v>717</v>
      </c>
      <c r="E33" s="308"/>
      <c r="F33" s="308"/>
      <c r="G33" s="308"/>
      <c r="H33" s="308"/>
      <c r="I33" s="308"/>
      <c r="J33" s="308"/>
      <c r="K33" s="306"/>
    </row>
    <row r="34" spans="2:11" s="1" customFormat="1" ht="15" customHeight="1">
      <c r="B34" s="309"/>
      <c r="C34" s="310"/>
      <c r="D34" s="308" t="s">
        <v>718</v>
      </c>
      <c r="E34" s="308"/>
      <c r="F34" s="308"/>
      <c r="G34" s="308"/>
      <c r="H34" s="308"/>
      <c r="I34" s="308"/>
      <c r="J34" s="308"/>
      <c r="K34" s="306"/>
    </row>
    <row r="35" spans="2:11" s="1" customFormat="1" ht="15" customHeight="1">
      <c r="B35" s="309"/>
      <c r="C35" s="310"/>
      <c r="D35" s="308" t="s">
        <v>719</v>
      </c>
      <c r="E35" s="308"/>
      <c r="F35" s="308"/>
      <c r="G35" s="308"/>
      <c r="H35" s="308"/>
      <c r="I35" s="308"/>
      <c r="J35" s="308"/>
      <c r="K35" s="306"/>
    </row>
    <row r="36" spans="2:11" s="1" customFormat="1" ht="15" customHeight="1">
      <c r="B36" s="309"/>
      <c r="C36" s="310"/>
      <c r="D36" s="308"/>
      <c r="E36" s="311" t="s">
        <v>105</v>
      </c>
      <c r="F36" s="308"/>
      <c r="G36" s="308" t="s">
        <v>720</v>
      </c>
      <c r="H36" s="308"/>
      <c r="I36" s="308"/>
      <c r="J36" s="308"/>
      <c r="K36" s="306"/>
    </row>
    <row r="37" spans="2:11" s="1" customFormat="1" ht="30.75" customHeight="1">
      <c r="B37" s="309"/>
      <c r="C37" s="310"/>
      <c r="D37" s="308"/>
      <c r="E37" s="311" t="s">
        <v>721</v>
      </c>
      <c r="F37" s="308"/>
      <c r="G37" s="308" t="s">
        <v>722</v>
      </c>
      <c r="H37" s="308"/>
      <c r="I37" s="308"/>
      <c r="J37" s="308"/>
      <c r="K37" s="306"/>
    </row>
    <row r="38" spans="2:11" s="1" customFormat="1" ht="15" customHeight="1">
      <c r="B38" s="309"/>
      <c r="C38" s="310"/>
      <c r="D38" s="308"/>
      <c r="E38" s="311" t="s">
        <v>54</v>
      </c>
      <c r="F38" s="308"/>
      <c r="G38" s="308" t="s">
        <v>723</v>
      </c>
      <c r="H38" s="308"/>
      <c r="I38" s="308"/>
      <c r="J38" s="308"/>
      <c r="K38" s="306"/>
    </row>
    <row r="39" spans="2:11" s="1" customFormat="1" ht="15" customHeight="1">
      <c r="B39" s="309"/>
      <c r="C39" s="310"/>
      <c r="D39" s="308"/>
      <c r="E39" s="311" t="s">
        <v>55</v>
      </c>
      <c r="F39" s="308"/>
      <c r="G39" s="308" t="s">
        <v>724</v>
      </c>
      <c r="H39" s="308"/>
      <c r="I39" s="308"/>
      <c r="J39" s="308"/>
      <c r="K39" s="306"/>
    </row>
    <row r="40" spans="2:11" s="1" customFormat="1" ht="15" customHeight="1">
      <c r="B40" s="309"/>
      <c r="C40" s="310"/>
      <c r="D40" s="308"/>
      <c r="E40" s="311" t="s">
        <v>106</v>
      </c>
      <c r="F40" s="308"/>
      <c r="G40" s="308" t="s">
        <v>725</v>
      </c>
      <c r="H40" s="308"/>
      <c r="I40" s="308"/>
      <c r="J40" s="308"/>
      <c r="K40" s="306"/>
    </row>
    <row r="41" spans="2:11" s="1" customFormat="1" ht="15" customHeight="1">
      <c r="B41" s="309"/>
      <c r="C41" s="310"/>
      <c r="D41" s="308"/>
      <c r="E41" s="311" t="s">
        <v>107</v>
      </c>
      <c r="F41" s="308"/>
      <c r="G41" s="308" t="s">
        <v>726</v>
      </c>
      <c r="H41" s="308"/>
      <c r="I41" s="308"/>
      <c r="J41" s="308"/>
      <c r="K41" s="306"/>
    </row>
    <row r="42" spans="2:11" s="1" customFormat="1" ht="15" customHeight="1">
      <c r="B42" s="309"/>
      <c r="C42" s="310"/>
      <c r="D42" s="308"/>
      <c r="E42" s="311" t="s">
        <v>727</v>
      </c>
      <c r="F42" s="308"/>
      <c r="G42" s="308" t="s">
        <v>728</v>
      </c>
      <c r="H42" s="308"/>
      <c r="I42" s="308"/>
      <c r="J42" s="308"/>
      <c r="K42" s="306"/>
    </row>
    <row r="43" spans="2:11" s="1" customFormat="1" ht="15" customHeight="1">
      <c r="B43" s="309"/>
      <c r="C43" s="310"/>
      <c r="D43" s="308"/>
      <c r="E43" s="311"/>
      <c r="F43" s="308"/>
      <c r="G43" s="308" t="s">
        <v>729</v>
      </c>
      <c r="H43" s="308"/>
      <c r="I43" s="308"/>
      <c r="J43" s="308"/>
      <c r="K43" s="306"/>
    </row>
    <row r="44" spans="2:11" s="1" customFormat="1" ht="15" customHeight="1">
      <c r="B44" s="309"/>
      <c r="C44" s="310"/>
      <c r="D44" s="308"/>
      <c r="E44" s="311" t="s">
        <v>730</v>
      </c>
      <c r="F44" s="308"/>
      <c r="G44" s="308" t="s">
        <v>731</v>
      </c>
      <c r="H44" s="308"/>
      <c r="I44" s="308"/>
      <c r="J44" s="308"/>
      <c r="K44" s="306"/>
    </row>
    <row r="45" spans="2:11" s="1" customFormat="1" ht="15" customHeight="1">
      <c r="B45" s="309"/>
      <c r="C45" s="310"/>
      <c r="D45" s="308"/>
      <c r="E45" s="311" t="s">
        <v>109</v>
      </c>
      <c r="F45" s="308"/>
      <c r="G45" s="308" t="s">
        <v>732</v>
      </c>
      <c r="H45" s="308"/>
      <c r="I45" s="308"/>
      <c r="J45" s="308"/>
      <c r="K45" s="306"/>
    </row>
    <row r="46" spans="2:11" s="1" customFormat="1" ht="12.75" customHeight="1">
      <c r="B46" s="309"/>
      <c r="C46" s="310"/>
      <c r="D46" s="308"/>
      <c r="E46" s="308"/>
      <c r="F46" s="308"/>
      <c r="G46" s="308"/>
      <c r="H46" s="308"/>
      <c r="I46" s="308"/>
      <c r="J46" s="308"/>
      <c r="K46" s="306"/>
    </row>
    <row r="47" spans="2:11" s="1" customFormat="1" ht="15" customHeight="1">
      <c r="B47" s="309"/>
      <c r="C47" s="310"/>
      <c r="D47" s="308" t="s">
        <v>733</v>
      </c>
      <c r="E47" s="308"/>
      <c r="F47" s="308"/>
      <c r="G47" s="308"/>
      <c r="H47" s="308"/>
      <c r="I47" s="308"/>
      <c r="J47" s="308"/>
      <c r="K47" s="306"/>
    </row>
    <row r="48" spans="2:11" s="1" customFormat="1" ht="15" customHeight="1">
      <c r="B48" s="309"/>
      <c r="C48" s="310"/>
      <c r="D48" s="310"/>
      <c r="E48" s="308" t="s">
        <v>734</v>
      </c>
      <c r="F48" s="308"/>
      <c r="G48" s="308"/>
      <c r="H48" s="308"/>
      <c r="I48" s="308"/>
      <c r="J48" s="308"/>
      <c r="K48" s="306"/>
    </row>
    <row r="49" spans="2:11" s="1" customFormat="1" ht="15" customHeight="1">
      <c r="B49" s="309"/>
      <c r="C49" s="310"/>
      <c r="D49" s="310"/>
      <c r="E49" s="308" t="s">
        <v>735</v>
      </c>
      <c r="F49" s="308"/>
      <c r="G49" s="308"/>
      <c r="H49" s="308"/>
      <c r="I49" s="308"/>
      <c r="J49" s="308"/>
      <c r="K49" s="306"/>
    </row>
    <row r="50" spans="2:11" s="1" customFormat="1" ht="15" customHeight="1">
      <c r="B50" s="309"/>
      <c r="C50" s="310"/>
      <c r="D50" s="310"/>
      <c r="E50" s="308" t="s">
        <v>736</v>
      </c>
      <c r="F50" s="308"/>
      <c r="G50" s="308"/>
      <c r="H50" s="308"/>
      <c r="I50" s="308"/>
      <c r="J50" s="308"/>
      <c r="K50" s="306"/>
    </row>
    <row r="51" spans="2:11" s="1" customFormat="1" ht="15" customHeight="1">
      <c r="B51" s="309"/>
      <c r="C51" s="310"/>
      <c r="D51" s="308" t="s">
        <v>737</v>
      </c>
      <c r="E51" s="308"/>
      <c r="F51" s="308"/>
      <c r="G51" s="308"/>
      <c r="H51" s="308"/>
      <c r="I51" s="308"/>
      <c r="J51" s="308"/>
      <c r="K51" s="306"/>
    </row>
    <row r="52" spans="2:11" s="1" customFormat="1" ht="25.5" customHeight="1">
      <c r="B52" s="304"/>
      <c r="C52" s="305" t="s">
        <v>738</v>
      </c>
      <c r="D52" s="305"/>
      <c r="E52" s="305"/>
      <c r="F52" s="305"/>
      <c r="G52" s="305"/>
      <c r="H52" s="305"/>
      <c r="I52" s="305"/>
      <c r="J52" s="305"/>
      <c r="K52" s="306"/>
    </row>
    <row r="53" spans="2:11" s="1" customFormat="1" ht="5.25" customHeight="1">
      <c r="B53" s="304"/>
      <c r="C53" s="307"/>
      <c r="D53" s="307"/>
      <c r="E53" s="307"/>
      <c r="F53" s="307"/>
      <c r="G53" s="307"/>
      <c r="H53" s="307"/>
      <c r="I53" s="307"/>
      <c r="J53" s="307"/>
      <c r="K53" s="306"/>
    </row>
    <row r="54" spans="2:11" s="1" customFormat="1" ht="15" customHeight="1">
      <c r="B54" s="304"/>
      <c r="C54" s="308" t="s">
        <v>739</v>
      </c>
      <c r="D54" s="308"/>
      <c r="E54" s="308"/>
      <c r="F54" s="308"/>
      <c r="G54" s="308"/>
      <c r="H54" s="308"/>
      <c r="I54" s="308"/>
      <c r="J54" s="308"/>
      <c r="K54" s="306"/>
    </row>
    <row r="55" spans="2:11" s="1" customFormat="1" ht="15" customHeight="1">
      <c r="B55" s="304"/>
      <c r="C55" s="308" t="s">
        <v>740</v>
      </c>
      <c r="D55" s="308"/>
      <c r="E55" s="308"/>
      <c r="F55" s="308"/>
      <c r="G55" s="308"/>
      <c r="H55" s="308"/>
      <c r="I55" s="308"/>
      <c r="J55" s="308"/>
      <c r="K55" s="306"/>
    </row>
    <row r="56" spans="2:11" s="1" customFormat="1" ht="12.75" customHeight="1">
      <c r="B56" s="304"/>
      <c r="C56" s="308"/>
      <c r="D56" s="308"/>
      <c r="E56" s="308"/>
      <c r="F56" s="308"/>
      <c r="G56" s="308"/>
      <c r="H56" s="308"/>
      <c r="I56" s="308"/>
      <c r="J56" s="308"/>
      <c r="K56" s="306"/>
    </row>
    <row r="57" spans="2:11" s="1" customFormat="1" ht="15" customHeight="1">
      <c r="B57" s="304"/>
      <c r="C57" s="308" t="s">
        <v>741</v>
      </c>
      <c r="D57" s="308"/>
      <c r="E57" s="308"/>
      <c r="F57" s="308"/>
      <c r="G57" s="308"/>
      <c r="H57" s="308"/>
      <c r="I57" s="308"/>
      <c r="J57" s="308"/>
      <c r="K57" s="306"/>
    </row>
    <row r="58" spans="2:11" s="1" customFormat="1" ht="15" customHeight="1">
      <c r="B58" s="304"/>
      <c r="C58" s="310"/>
      <c r="D58" s="308" t="s">
        <v>742</v>
      </c>
      <c r="E58" s="308"/>
      <c r="F58" s="308"/>
      <c r="G58" s="308"/>
      <c r="H58" s="308"/>
      <c r="I58" s="308"/>
      <c r="J58" s="308"/>
      <c r="K58" s="306"/>
    </row>
    <row r="59" spans="2:11" s="1" customFormat="1" ht="15" customHeight="1">
      <c r="B59" s="304"/>
      <c r="C59" s="310"/>
      <c r="D59" s="308" t="s">
        <v>743</v>
      </c>
      <c r="E59" s="308"/>
      <c r="F59" s="308"/>
      <c r="G59" s="308"/>
      <c r="H59" s="308"/>
      <c r="I59" s="308"/>
      <c r="J59" s="308"/>
      <c r="K59" s="306"/>
    </row>
    <row r="60" spans="2:11" s="1" customFormat="1" ht="15" customHeight="1">
      <c r="B60" s="304"/>
      <c r="C60" s="310"/>
      <c r="D60" s="308" t="s">
        <v>744</v>
      </c>
      <c r="E60" s="308"/>
      <c r="F60" s="308"/>
      <c r="G60" s="308"/>
      <c r="H60" s="308"/>
      <c r="I60" s="308"/>
      <c r="J60" s="308"/>
      <c r="K60" s="306"/>
    </row>
    <row r="61" spans="2:11" s="1" customFormat="1" ht="15" customHeight="1">
      <c r="B61" s="304"/>
      <c r="C61" s="310"/>
      <c r="D61" s="308" t="s">
        <v>745</v>
      </c>
      <c r="E61" s="308"/>
      <c r="F61" s="308"/>
      <c r="G61" s="308"/>
      <c r="H61" s="308"/>
      <c r="I61" s="308"/>
      <c r="J61" s="308"/>
      <c r="K61" s="306"/>
    </row>
    <row r="62" spans="2:11" s="1" customFormat="1" ht="15" customHeight="1">
      <c r="B62" s="304"/>
      <c r="C62" s="310"/>
      <c r="D62" s="313" t="s">
        <v>746</v>
      </c>
      <c r="E62" s="313"/>
      <c r="F62" s="313"/>
      <c r="G62" s="313"/>
      <c r="H62" s="313"/>
      <c r="I62" s="313"/>
      <c r="J62" s="313"/>
      <c r="K62" s="306"/>
    </row>
    <row r="63" spans="2:11" s="1" customFormat="1" ht="15" customHeight="1">
      <c r="B63" s="304"/>
      <c r="C63" s="310"/>
      <c r="D63" s="308" t="s">
        <v>747</v>
      </c>
      <c r="E63" s="308"/>
      <c r="F63" s="308"/>
      <c r="G63" s="308"/>
      <c r="H63" s="308"/>
      <c r="I63" s="308"/>
      <c r="J63" s="308"/>
      <c r="K63" s="306"/>
    </row>
    <row r="64" spans="2:11" s="1" customFormat="1" ht="12.75" customHeight="1">
      <c r="B64" s="304"/>
      <c r="C64" s="310"/>
      <c r="D64" s="310"/>
      <c r="E64" s="314"/>
      <c r="F64" s="310"/>
      <c r="G64" s="310"/>
      <c r="H64" s="310"/>
      <c r="I64" s="310"/>
      <c r="J64" s="310"/>
      <c r="K64" s="306"/>
    </row>
    <row r="65" spans="2:11" s="1" customFormat="1" ht="15" customHeight="1">
      <c r="B65" s="304"/>
      <c r="C65" s="310"/>
      <c r="D65" s="308" t="s">
        <v>748</v>
      </c>
      <c r="E65" s="308"/>
      <c r="F65" s="308"/>
      <c r="G65" s="308"/>
      <c r="H65" s="308"/>
      <c r="I65" s="308"/>
      <c r="J65" s="308"/>
      <c r="K65" s="306"/>
    </row>
    <row r="66" spans="2:11" s="1" customFormat="1" ht="15" customHeight="1">
      <c r="B66" s="304"/>
      <c r="C66" s="310"/>
      <c r="D66" s="313" t="s">
        <v>749</v>
      </c>
      <c r="E66" s="313"/>
      <c r="F66" s="313"/>
      <c r="G66" s="313"/>
      <c r="H66" s="313"/>
      <c r="I66" s="313"/>
      <c r="J66" s="313"/>
      <c r="K66" s="306"/>
    </row>
    <row r="67" spans="2:11" s="1" customFormat="1" ht="15" customHeight="1">
      <c r="B67" s="304"/>
      <c r="C67" s="310"/>
      <c r="D67" s="308" t="s">
        <v>750</v>
      </c>
      <c r="E67" s="308"/>
      <c r="F67" s="308"/>
      <c r="G67" s="308"/>
      <c r="H67" s="308"/>
      <c r="I67" s="308"/>
      <c r="J67" s="308"/>
      <c r="K67" s="306"/>
    </row>
    <row r="68" spans="2:11" s="1" customFormat="1" ht="15" customHeight="1">
      <c r="B68" s="304"/>
      <c r="C68" s="310"/>
      <c r="D68" s="308" t="s">
        <v>751</v>
      </c>
      <c r="E68" s="308"/>
      <c r="F68" s="308"/>
      <c r="G68" s="308"/>
      <c r="H68" s="308"/>
      <c r="I68" s="308"/>
      <c r="J68" s="308"/>
      <c r="K68" s="306"/>
    </row>
    <row r="69" spans="2:11" s="1" customFormat="1" ht="15" customHeight="1">
      <c r="B69" s="304"/>
      <c r="C69" s="310"/>
      <c r="D69" s="308" t="s">
        <v>752</v>
      </c>
      <c r="E69" s="308"/>
      <c r="F69" s="308"/>
      <c r="G69" s="308"/>
      <c r="H69" s="308"/>
      <c r="I69" s="308"/>
      <c r="J69" s="308"/>
      <c r="K69" s="306"/>
    </row>
    <row r="70" spans="2:11" s="1" customFormat="1" ht="15" customHeight="1">
      <c r="B70" s="304"/>
      <c r="C70" s="310"/>
      <c r="D70" s="308" t="s">
        <v>753</v>
      </c>
      <c r="E70" s="308"/>
      <c r="F70" s="308"/>
      <c r="G70" s="308"/>
      <c r="H70" s="308"/>
      <c r="I70" s="308"/>
      <c r="J70" s="308"/>
      <c r="K70" s="306"/>
    </row>
    <row r="71" spans="2:11" s="1" customFormat="1" ht="12.75" customHeight="1">
      <c r="B71" s="315"/>
      <c r="C71" s="316"/>
      <c r="D71" s="316"/>
      <c r="E71" s="316"/>
      <c r="F71" s="316"/>
      <c r="G71" s="316"/>
      <c r="H71" s="316"/>
      <c r="I71" s="316"/>
      <c r="J71" s="316"/>
      <c r="K71" s="317"/>
    </row>
    <row r="72" spans="2:11" s="1" customFormat="1" ht="18.7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s="1" customFormat="1" ht="18.75" customHeight="1"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pans="2:11" s="1" customFormat="1" ht="7.5" customHeight="1">
      <c r="B74" s="320"/>
      <c r="C74" s="321"/>
      <c r="D74" s="321"/>
      <c r="E74" s="321"/>
      <c r="F74" s="321"/>
      <c r="G74" s="321"/>
      <c r="H74" s="321"/>
      <c r="I74" s="321"/>
      <c r="J74" s="321"/>
      <c r="K74" s="322"/>
    </row>
    <row r="75" spans="2:11" s="1" customFormat="1" ht="45" customHeight="1">
      <c r="B75" s="323"/>
      <c r="C75" s="324" t="s">
        <v>754</v>
      </c>
      <c r="D75" s="324"/>
      <c r="E75" s="324"/>
      <c r="F75" s="324"/>
      <c r="G75" s="324"/>
      <c r="H75" s="324"/>
      <c r="I75" s="324"/>
      <c r="J75" s="324"/>
      <c r="K75" s="325"/>
    </row>
    <row r="76" spans="2:11" s="1" customFormat="1" ht="17.25" customHeight="1">
      <c r="B76" s="323"/>
      <c r="C76" s="326" t="s">
        <v>755</v>
      </c>
      <c r="D76" s="326"/>
      <c r="E76" s="326"/>
      <c r="F76" s="326" t="s">
        <v>756</v>
      </c>
      <c r="G76" s="327"/>
      <c r="H76" s="326" t="s">
        <v>55</v>
      </c>
      <c r="I76" s="326" t="s">
        <v>58</v>
      </c>
      <c r="J76" s="326" t="s">
        <v>757</v>
      </c>
      <c r="K76" s="325"/>
    </row>
    <row r="77" spans="2:11" s="1" customFormat="1" ht="17.25" customHeight="1">
      <c r="B77" s="323"/>
      <c r="C77" s="328" t="s">
        <v>758</v>
      </c>
      <c r="D77" s="328"/>
      <c r="E77" s="328"/>
      <c r="F77" s="329" t="s">
        <v>759</v>
      </c>
      <c r="G77" s="330"/>
      <c r="H77" s="328"/>
      <c r="I77" s="328"/>
      <c r="J77" s="328" t="s">
        <v>760</v>
      </c>
      <c r="K77" s="325"/>
    </row>
    <row r="78" spans="2:11" s="1" customFormat="1" ht="5.25" customHeight="1">
      <c r="B78" s="323"/>
      <c r="C78" s="331"/>
      <c r="D78" s="331"/>
      <c r="E78" s="331"/>
      <c r="F78" s="331"/>
      <c r="G78" s="332"/>
      <c r="H78" s="331"/>
      <c r="I78" s="331"/>
      <c r="J78" s="331"/>
      <c r="K78" s="325"/>
    </row>
    <row r="79" spans="2:11" s="1" customFormat="1" ht="15" customHeight="1">
      <c r="B79" s="323"/>
      <c r="C79" s="311" t="s">
        <v>54</v>
      </c>
      <c r="D79" s="331"/>
      <c r="E79" s="331"/>
      <c r="F79" s="333" t="s">
        <v>761</v>
      </c>
      <c r="G79" s="332"/>
      <c r="H79" s="311" t="s">
        <v>762</v>
      </c>
      <c r="I79" s="311" t="s">
        <v>763</v>
      </c>
      <c r="J79" s="311">
        <v>20</v>
      </c>
      <c r="K79" s="325"/>
    </row>
    <row r="80" spans="2:11" s="1" customFormat="1" ht="15" customHeight="1">
      <c r="B80" s="323"/>
      <c r="C80" s="311" t="s">
        <v>764</v>
      </c>
      <c r="D80" s="311"/>
      <c r="E80" s="311"/>
      <c r="F80" s="333" t="s">
        <v>761</v>
      </c>
      <c r="G80" s="332"/>
      <c r="H80" s="311" t="s">
        <v>765</v>
      </c>
      <c r="I80" s="311" t="s">
        <v>763</v>
      </c>
      <c r="J80" s="311">
        <v>120</v>
      </c>
      <c r="K80" s="325"/>
    </row>
    <row r="81" spans="2:11" s="1" customFormat="1" ht="15" customHeight="1">
      <c r="B81" s="334"/>
      <c r="C81" s="311" t="s">
        <v>766</v>
      </c>
      <c r="D81" s="311"/>
      <c r="E81" s="311"/>
      <c r="F81" s="333" t="s">
        <v>767</v>
      </c>
      <c r="G81" s="332"/>
      <c r="H81" s="311" t="s">
        <v>768</v>
      </c>
      <c r="I81" s="311" t="s">
        <v>763</v>
      </c>
      <c r="J81" s="311">
        <v>50</v>
      </c>
      <c r="K81" s="325"/>
    </row>
    <row r="82" spans="2:11" s="1" customFormat="1" ht="15" customHeight="1">
      <c r="B82" s="334"/>
      <c r="C82" s="311" t="s">
        <v>769</v>
      </c>
      <c r="D82" s="311"/>
      <c r="E82" s="311"/>
      <c r="F82" s="333" t="s">
        <v>761</v>
      </c>
      <c r="G82" s="332"/>
      <c r="H82" s="311" t="s">
        <v>770</v>
      </c>
      <c r="I82" s="311" t="s">
        <v>771</v>
      </c>
      <c r="J82" s="311"/>
      <c r="K82" s="325"/>
    </row>
    <row r="83" spans="2:11" s="1" customFormat="1" ht="15" customHeight="1">
      <c r="B83" s="334"/>
      <c r="C83" s="335" t="s">
        <v>772</v>
      </c>
      <c r="D83" s="335"/>
      <c r="E83" s="335"/>
      <c r="F83" s="336" t="s">
        <v>767</v>
      </c>
      <c r="G83" s="335"/>
      <c r="H83" s="335" t="s">
        <v>773</v>
      </c>
      <c r="I83" s="335" t="s">
        <v>763</v>
      </c>
      <c r="J83" s="335">
        <v>15</v>
      </c>
      <c r="K83" s="325"/>
    </row>
    <row r="84" spans="2:11" s="1" customFormat="1" ht="15" customHeight="1">
      <c r="B84" s="334"/>
      <c r="C84" s="335" t="s">
        <v>774</v>
      </c>
      <c r="D84" s="335"/>
      <c r="E84" s="335"/>
      <c r="F84" s="336" t="s">
        <v>767</v>
      </c>
      <c r="G84" s="335"/>
      <c r="H84" s="335" t="s">
        <v>775</v>
      </c>
      <c r="I84" s="335" t="s">
        <v>763</v>
      </c>
      <c r="J84" s="335">
        <v>15</v>
      </c>
      <c r="K84" s="325"/>
    </row>
    <row r="85" spans="2:11" s="1" customFormat="1" ht="15" customHeight="1">
      <c r="B85" s="334"/>
      <c r="C85" s="335" t="s">
        <v>776</v>
      </c>
      <c r="D85" s="335"/>
      <c r="E85" s="335"/>
      <c r="F85" s="336" t="s">
        <v>767</v>
      </c>
      <c r="G85" s="335"/>
      <c r="H85" s="335" t="s">
        <v>777</v>
      </c>
      <c r="I85" s="335" t="s">
        <v>763</v>
      </c>
      <c r="J85" s="335">
        <v>20</v>
      </c>
      <c r="K85" s="325"/>
    </row>
    <row r="86" spans="2:11" s="1" customFormat="1" ht="15" customHeight="1">
      <c r="B86" s="334"/>
      <c r="C86" s="335" t="s">
        <v>778</v>
      </c>
      <c r="D86" s="335"/>
      <c r="E86" s="335"/>
      <c r="F86" s="336" t="s">
        <v>767</v>
      </c>
      <c r="G86" s="335"/>
      <c r="H86" s="335" t="s">
        <v>779</v>
      </c>
      <c r="I86" s="335" t="s">
        <v>763</v>
      </c>
      <c r="J86" s="335">
        <v>20</v>
      </c>
      <c r="K86" s="325"/>
    </row>
    <row r="87" spans="2:11" s="1" customFormat="1" ht="15" customHeight="1">
      <c r="B87" s="334"/>
      <c r="C87" s="311" t="s">
        <v>780</v>
      </c>
      <c r="D87" s="311"/>
      <c r="E87" s="311"/>
      <c r="F87" s="333" t="s">
        <v>767</v>
      </c>
      <c r="G87" s="332"/>
      <c r="H87" s="311" t="s">
        <v>781</v>
      </c>
      <c r="I87" s="311" t="s">
        <v>763</v>
      </c>
      <c r="J87" s="311">
        <v>50</v>
      </c>
      <c r="K87" s="325"/>
    </row>
    <row r="88" spans="2:11" s="1" customFormat="1" ht="15" customHeight="1">
      <c r="B88" s="334"/>
      <c r="C88" s="311" t="s">
        <v>782</v>
      </c>
      <c r="D88" s="311"/>
      <c r="E88" s="311"/>
      <c r="F88" s="333" t="s">
        <v>767</v>
      </c>
      <c r="G88" s="332"/>
      <c r="H88" s="311" t="s">
        <v>783</v>
      </c>
      <c r="I88" s="311" t="s">
        <v>763</v>
      </c>
      <c r="J88" s="311">
        <v>20</v>
      </c>
      <c r="K88" s="325"/>
    </row>
    <row r="89" spans="2:11" s="1" customFormat="1" ht="15" customHeight="1">
      <c r="B89" s="334"/>
      <c r="C89" s="311" t="s">
        <v>784</v>
      </c>
      <c r="D89" s="311"/>
      <c r="E89" s="311"/>
      <c r="F89" s="333" t="s">
        <v>767</v>
      </c>
      <c r="G89" s="332"/>
      <c r="H89" s="311" t="s">
        <v>785</v>
      </c>
      <c r="I89" s="311" t="s">
        <v>763</v>
      </c>
      <c r="J89" s="311">
        <v>20</v>
      </c>
      <c r="K89" s="325"/>
    </row>
    <row r="90" spans="2:11" s="1" customFormat="1" ht="15" customHeight="1">
      <c r="B90" s="334"/>
      <c r="C90" s="311" t="s">
        <v>786</v>
      </c>
      <c r="D90" s="311"/>
      <c r="E90" s="311"/>
      <c r="F90" s="333" t="s">
        <v>767</v>
      </c>
      <c r="G90" s="332"/>
      <c r="H90" s="311" t="s">
        <v>787</v>
      </c>
      <c r="I90" s="311" t="s">
        <v>763</v>
      </c>
      <c r="J90" s="311">
        <v>50</v>
      </c>
      <c r="K90" s="325"/>
    </row>
    <row r="91" spans="2:11" s="1" customFormat="1" ht="15" customHeight="1">
      <c r="B91" s="334"/>
      <c r="C91" s="311" t="s">
        <v>788</v>
      </c>
      <c r="D91" s="311"/>
      <c r="E91" s="311"/>
      <c r="F91" s="333" t="s">
        <v>767</v>
      </c>
      <c r="G91" s="332"/>
      <c r="H91" s="311" t="s">
        <v>788</v>
      </c>
      <c r="I91" s="311" t="s">
        <v>763</v>
      </c>
      <c r="J91" s="311">
        <v>50</v>
      </c>
      <c r="K91" s="325"/>
    </row>
    <row r="92" spans="2:11" s="1" customFormat="1" ht="15" customHeight="1">
      <c r="B92" s="334"/>
      <c r="C92" s="311" t="s">
        <v>789</v>
      </c>
      <c r="D92" s="311"/>
      <c r="E92" s="311"/>
      <c r="F92" s="333" t="s">
        <v>767</v>
      </c>
      <c r="G92" s="332"/>
      <c r="H92" s="311" t="s">
        <v>790</v>
      </c>
      <c r="I92" s="311" t="s">
        <v>763</v>
      </c>
      <c r="J92" s="311">
        <v>255</v>
      </c>
      <c r="K92" s="325"/>
    </row>
    <row r="93" spans="2:11" s="1" customFormat="1" ht="15" customHeight="1">
      <c r="B93" s="334"/>
      <c r="C93" s="311" t="s">
        <v>791</v>
      </c>
      <c r="D93" s="311"/>
      <c r="E93" s="311"/>
      <c r="F93" s="333" t="s">
        <v>761</v>
      </c>
      <c r="G93" s="332"/>
      <c r="H93" s="311" t="s">
        <v>792</v>
      </c>
      <c r="I93" s="311" t="s">
        <v>793</v>
      </c>
      <c r="J93" s="311"/>
      <c r="K93" s="325"/>
    </row>
    <row r="94" spans="2:11" s="1" customFormat="1" ht="15" customHeight="1">
      <c r="B94" s="334"/>
      <c r="C94" s="311" t="s">
        <v>794</v>
      </c>
      <c r="D94" s="311"/>
      <c r="E94" s="311"/>
      <c r="F94" s="333" t="s">
        <v>761</v>
      </c>
      <c r="G94" s="332"/>
      <c r="H94" s="311" t="s">
        <v>795</v>
      </c>
      <c r="I94" s="311" t="s">
        <v>796</v>
      </c>
      <c r="J94" s="311"/>
      <c r="K94" s="325"/>
    </row>
    <row r="95" spans="2:11" s="1" customFormat="1" ht="15" customHeight="1">
      <c r="B95" s="334"/>
      <c r="C95" s="311" t="s">
        <v>797</v>
      </c>
      <c r="D95" s="311"/>
      <c r="E95" s="311"/>
      <c r="F95" s="333" t="s">
        <v>761</v>
      </c>
      <c r="G95" s="332"/>
      <c r="H95" s="311" t="s">
        <v>797</v>
      </c>
      <c r="I95" s="311" t="s">
        <v>796</v>
      </c>
      <c r="J95" s="311"/>
      <c r="K95" s="325"/>
    </row>
    <row r="96" spans="2:11" s="1" customFormat="1" ht="15" customHeight="1">
      <c r="B96" s="334"/>
      <c r="C96" s="311" t="s">
        <v>39</v>
      </c>
      <c r="D96" s="311"/>
      <c r="E96" s="311"/>
      <c r="F96" s="333" t="s">
        <v>761</v>
      </c>
      <c r="G96" s="332"/>
      <c r="H96" s="311" t="s">
        <v>798</v>
      </c>
      <c r="I96" s="311" t="s">
        <v>796</v>
      </c>
      <c r="J96" s="311"/>
      <c r="K96" s="325"/>
    </row>
    <row r="97" spans="2:11" s="1" customFormat="1" ht="15" customHeight="1">
      <c r="B97" s="334"/>
      <c r="C97" s="311" t="s">
        <v>49</v>
      </c>
      <c r="D97" s="311"/>
      <c r="E97" s="311"/>
      <c r="F97" s="333" t="s">
        <v>761</v>
      </c>
      <c r="G97" s="332"/>
      <c r="H97" s="311" t="s">
        <v>799</v>
      </c>
      <c r="I97" s="311" t="s">
        <v>796</v>
      </c>
      <c r="J97" s="311"/>
      <c r="K97" s="325"/>
    </row>
    <row r="98" spans="2:11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pans="2:11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pans="2:11" s="1" customFormat="1" ht="18.75" customHeigh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pans="2:11" s="1" customFormat="1" ht="7.5" customHeight="1">
      <c r="B101" s="320"/>
      <c r="C101" s="321"/>
      <c r="D101" s="321"/>
      <c r="E101" s="321"/>
      <c r="F101" s="321"/>
      <c r="G101" s="321"/>
      <c r="H101" s="321"/>
      <c r="I101" s="321"/>
      <c r="J101" s="321"/>
      <c r="K101" s="322"/>
    </row>
    <row r="102" spans="2:11" s="1" customFormat="1" ht="45" customHeight="1">
      <c r="B102" s="323"/>
      <c r="C102" s="324" t="s">
        <v>800</v>
      </c>
      <c r="D102" s="324"/>
      <c r="E102" s="324"/>
      <c r="F102" s="324"/>
      <c r="G102" s="324"/>
      <c r="H102" s="324"/>
      <c r="I102" s="324"/>
      <c r="J102" s="324"/>
      <c r="K102" s="325"/>
    </row>
    <row r="103" spans="2:11" s="1" customFormat="1" ht="17.25" customHeight="1">
      <c r="B103" s="323"/>
      <c r="C103" s="326" t="s">
        <v>755</v>
      </c>
      <c r="D103" s="326"/>
      <c r="E103" s="326"/>
      <c r="F103" s="326" t="s">
        <v>756</v>
      </c>
      <c r="G103" s="327"/>
      <c r="H103" s="326" t="s">
        <v>55</v>
      </c>
      <c r="I103" s="326" t="s">
        <v>58</v>
      </c>
      <c r="J103" s="326" t="s">
        <v>757</v>
      </c>
      <c r="K103" s="325"/>
    </row>
    <row r="104" spans="2:11" s="1" customFormat="1" ht="17.25" customHeight="1">
      <c r="B104" s="323"/>
      <c r="C104" s="328" t="s">
        <v>758</v>
      </c>
      <c r="D104" s="328"/>
      <c r="E104" s="328"/>
      <c r="F104" s="329" t="s">
        <v>759</v>
      </c>
      <c r="G104" s="330"/>
      <c r="H104" s="328"/>
      <c r="I104" s="328"/>
      <c r="J104" s="328" t="s">
        <v>760</v>
      </c>
      <c r="K104" s="325"/>
    </row>
    <row r="105" spans="2:11" s="1" customFormat="1" ht="5.25" customHeight="1">
      <c r="B105" s="323"/>
      <c r="C105" s="326"/>
      <c r="D105" s="326"/>
      <c r="E105" s="326"/>
      <c r="F105" s="326"/>
      <c r="G105" s="342"/>
      <c r="H105" s="326"/>
      <c r="I105" s="326"/>
      <c r="J105" s="326"/>
      <c r="K105" s="325"/>
    </row>
    <row r="106" spans="2:11" s="1" customFormat="1" ht="15" customHeight="1">
      <c r="B106" s="323"/>
      <c r="C106" s="311" t="s">
        <v>54</v>
      </c>
      <c r="D106" s="331"/>
      <c r="E106" s="331"/>
      <c r="F106" s="333" t="s">
        <v>761</v>
      </c>
      <c r="G106" s="342"/>
      <c r="H106" s="311" t="s">
        <v>801</v>
      </c>
      <c r="I106" s="311" t="s">
        <v>763</v>
      </c>
      <c r="J106" s="311">
        <v>20</v>
      </c>
      <c r="K106" s="325"/>
    </row>
    <row r="107" spans="2:11" s="1" customFormat="1" ht="15" customHeight="1">
      <c r="B107" s="323"/>
      <c r="C107" s="311" t="s">
        <v>764</v>
      </c>
      <c r="D107" s="311"/>
      <c r="E107" s="311"/>
      <c r="F107" s="333" t="s">
        <v>761</v>
      </c>
      <c r="G107" s="311"/>
      <c r="H107" s="311" t="s">
        <v>801</v>
      </c>
      <c r="I107" s="311" t="s">
        <v>763</v>
      </c>
      <c r="J107" s="311">
        <v>120</v>
      </c>
      <c r="K107" s="325"/>
    </row>
    <row r="108" spans="2:11" s="1" customFormat="1" ht="15" customHeight="1">
      <c r="B108" s="334"/>
      <c r="C108" s="311" t="s">
        <v>766</v>
      </c>
      <c r="D108" s="311"/>
      <c r="E108" s="311"/>
      <c r="F108" s="333" t="s">
        <v>767</v>
      </c>
      <c r="G108" s="311"/>
      <c r="H108" s="311" t="s">
        <v>801</v>
      </c>
      <c r="I108" s="311" t="s">
        <v>763</v>
      </c>
      <c r="J108" s="311">
        <v>50</v>
      </c>
      <c r="K108" s="325"/>
    </row>
    <row r="109" spans="2:11" s="1" customFormat="1" ht="15" customHeight="1">
      <c r="B109" s="334"/>
      <c r="C109" s="311" t="s">
        <v>769</v>
      </c>
      <c r="D109" s="311"/>
      <c r="E109" s="311"/>
      <c r="F109" s="333" t="s">
        <v>761</v>
      </c>
      <c r="G109" s="311"/>
      <c r="H109" s="311" t="s">
        <v>801</v>
      </c>
      <c r="I109" s="311" t="s">
        <v>771</v>
      </c>
      <c r="J109" s="311"/>
      <c r="K109" s="325"/>
    </row>
    <row r="110" spans="2:11" s="1" customFormat="1" ht="15" customHeight="1">
      <c r="B110" s="334"/>
      <c r="C110" s="311" t="s">
        <v>780</v>
      </c>
      <c r="D110" s="311"/>
      <c r="E110" s="311"/>
      <c r="F110" s="333" t="s">
        <v>767</v>
      </c>
      <c r="G110" s="311"/>
      <c r="H110" s="311" t="s">
        <v>801</v>
      </c>
      <c r="I110" s="311" t="s">
        <v>763</v>
      </c>
      <c r="J110" s="311">
        <v>50</v>
      </c>
      <c r="K110" s="325"/>
    </row>
    <row r="111" spans="2:11" s="1" customFormat="1" ht="15" customHeight="1">
      <c r="B111" s="334"/>
      <c r="C111" s="311" t="s">
        <v>788</v>
      </c>
      <c r="D111" s="311"/>
      <c r="E111" s="311"/>
      <c r="F111" s="333" t="s">
        <v>767</v>
      </c>
      <c r="G111" s="311"/>
      <c r="H111" s="311" t="s">
        <v>801</v>
      </c>
      <c r="I111" s="311" t="s">
        <v>763</v>
      </c>
      <c r="J111" s="311">
        <v>50</v>
      </c>
      <c r="K111" s="325"/>
    </row>
    <row r="112" spans="2:11" s="1" customFormat="1" ht="15" customHeight="1">
      <c r="B112" s="334"/>
      <c r="C112" s="311" t="s">
        <v>786</v>
      </c>
      <c r="D112" s="311"/>
      <c r="E112" s="311"/>
      <c r="F112" s="333" t="s">
        <v>767</v>
      </c>
      <c r="G112" s="311"/>
      <c r="H112" s="311" t="s">
        <v>801</v>
      </c>
      <c r="I112" s="311" t="s">
        <v>763</v>
      </c>
      <c r="J112" s="311">
        <v>50</v>
      </c>
      <c r="K112" s="325"/>
    </row>
    <row r="113" spans="2:11" s="1" customFormat="1" ht="15" customHeight="1">
      <c r="B113" s="334"/>
      <c r="C113" s="311" t="s">
        <v>54</v>
      </c>
      <c r="D113" s="311"/>
      <c r="E113" s="311"/>
      <c r="F113" s="333" t="s">
        <v>761</v>
      </c>
      <c r="G113" s="311"/>
      <c r="H113" s="311" t="s">
        <v>802</v>
      </c>
      <c r="I113" s="311" t="s">
        <v>763</v>
      </c>
      <c r="J113" s="311">
        <v>20</v>
      </c>
      <c r="K113" s="325"/>
    </row>
    <row r="114" spans="2:11" s="1" customFormat="1" ht="15" customHeight="1">
      <c r="B114" s="334"/>
      <c r="C114" s="311" t="s">
        <v>803</v>
      </c>
      <c r="D114" s="311"/>
      <c r="E114" s="311"/>
      <c r="F114" s="333" t="s">
        <v>761</v>
      </c>
      <c r="G114" s="311"/>
      <c r="H114" s="311" t="s">
        <v>804</v>
      </c>
      <c r="I114" s="311" t="s">
        <v>763</v>
      </c>
      <c r="J114" s="311">
        <v>120</v>
      </c>
      <c r="K114" s="325"/>
    </row>
    <row r="115" spans="2:11" s="1" customFormat="1" ht="15" customHeight="1">
      <c r="B115" s="334"/>
      <c r="C115" s="311" t="s">
        <v>39</v>
      </c>
      <c r="D115" s="311"/>
      <c r="E115" s="311"/>
      <c r="F115" s="333" t="s">
        <v>761</v>
      </c>
      <c r="G115" s="311"/>
      <c r="H115" s="311" t="s">
        <v>805</v>
      </c>
      <c r="I115" s="311" t="s">
        <v>796</v>
      </c>
      <c r="J115" s="311"/>
      <c r="K115" s="325"/>
    </row>
    <row r="116" spans="2:11" s="1" customFormat="1" ht="15" customHeight="1">
      <c r="B116" s="334"/>
      <c r="C116" s="311" t="s">
        <v>49</v>
      </c>
      <c r="D116" s="311"/>
      <c r="E116" s="311"/>
      <c r="F116" s="333" t="s">
        <v>761</v>
      </c>
      <c r="G116" s="311"/>
      <c r="H116" s="311" t="s">
        <v>806</v>
      </c>
      <c r="I116" s="311" t="s">
        <v>796</v>
      </c>
      <c r="J116" s="311"/>
      <c r="K116" s="325"/>
    </row>
    <row r="117" spans="2:11" s="1" customFormat="1" ht="15" customHeight="1">
      <c r="B117" s="334"/>
      <c r="C117" s="311" t="s">
        <v>58</v>
      </c>
      <c r="D117" s="311"/>
      <c r="E117" s="311"/>
      <c r="F117" s="333" t="s">
        <v>761</v>
      </c>
      <c r="G117" s="311"/>
      <c r="H117" s="311" t="s">
        <v>807</v>
      </c>
      <c r="I117" s="311" t="s">
        <v>808</v>
      </c>
      <c r="J117" s="311"/>
      <c r="K117" s="325"/>
    </row>
    <row r="118" spans="2:11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pans="2:11" s="1" customFormat="1" ht="18.75" customHeight="1">
      <c r="B119" s="344"/>
      <c r="C119" s="308"/>
      <c r="D119" s="308"/>
      <c r="E119" s="308"/>
      <c r="F119" s="345"/>
      <c r="G119" s="308"/>
      <c r="H119" s="308"/>
      <c r="I119" s="308"/>
      <c r="J119" s="308"/>
      <c r="K119" s="344"/>
    </row>
    <row r="120" spans="2:11" s="1" customFormat="1" ht="18.75" customHeigh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302" t="s">
        <v>809</v>
      </c>
      <c r="D122" s="302"/>
      <c r="E122" s="302"/>
      <c r="F122" s="302"/>
      <c r="G122" s="302"/>
      <c r="H122" s="302"/>
      <c r="I122" s="302"/>
      <c r="J122" s="302"/>
      <c r="K122" s="350"/>
    </row>
    <row r="123" spans="2:11" s="1" customFormat="1" ht="17.25" customHeight="1">
      <c r="B123" s="351"/>
      <c r="C123" s="326" t="s">
        <v>755</v>
      </c>
      <c r="D123" s="326"/>
      <c r="E123" s="326"/>
      <c r="F123" s="326" t="s">
        <v>756</v>
      </c>
      <c r="G123" s="327"/>
      <c r="H123" s="326" t="s">
        <v>55</v>
      </c>
      <c r="I123" s="326" t="s">
        <v>58</v>
      </c>
      <c r="J123" s="326" t="s">
        <v>757</v>
      </c>
      <c r="K123" s="352"/>
    </row>
    <row r="124" spans="2:11" s="1" customFormat="1" ht="17.25" customHeight="1">
      <c r="B124" s="351"/>
      <c r="C124" s="328" t="s">
        <v>758</v>
      </c>
      <c r="D124" s="328"/>
      <c r="E124" s="328"/>
      <c r="F124" s="329" t="s">
        <v>759</v>
      </c>
      <c r="G124" s="330"/>
      <c r="H124" s="328"/>
      <c r="I124" s="328"/>
      <c r="J124" s="328" t="s">
        <v>760</v>
      </c>
      <c r="K124" s="352"/>
    </row>
    <row r="125" spans="2:11" s="1" customFormat="1" ht="5.25" customHeight="1">
      <c r="B125" s="353"/>
      <c r="C125" s="331"/>
      <c r="D125" s="331"/>
      <c r="E125" s="331"/>
      <c r="F125" s="331"/>
      <c r="G125" s="311"/>
      <c r="H125" s="331"/>
      <c r="I125" s="331"/>
      <c r="J125" s="331"/>
      <c r="K125" s="354"/>
    </row>
    <row r="126" spans="2:11" s="1" customFormat="1" ht="15" customHeight="1">
      <c r="B126" s="353"/>
      <c r="C126" s="311" t="s">
        <v>764</v>
      </c>
      <c r="D126" s="331"/>
      <c r="E126" s="331"/>
      <c r="F126" s="333" t="s">
        <v>761</v>
      </c>
      <c r="G126" s="311"/>
      <c r="H126" s="311" t="s">
        <v>801</v>
      </c>
      <c r="I126" s="311" t="s">
        <v>763</v>
      </c>
      <c r="J126" s="311">
        <v>120</v>
      </c>
      <c r="K126" s="355"/>
    </row>
    <row r="127" spans="2:11" s="1" customFormat="1" ht="15" customHeight="1">
      <c r="B127" s="353"/>
      <c r="C127" s="311" t="s">
        <v>810</v>
      </c>
      <c r="D127" s="311"/>
      <c r="E127" s="311"/>
      <c r="F127" s="333" t="s">
        <v>761</v>
      </c>
      <c r="G127" s="311"/>
      <c r="H127" s="311" t="s">
        <v>811</v>
      </c>
      <c r="I127" s="311" t="s">
        <v>763</v>
      </c>
      <c r="J127" s="311" t="s">
        <v>812</v>
      </c>
      <c r="K127" s="355"/>
    </row>
    <row r="128" spans="2:11" s="1" customFormat="1" ht="15" customHeight="1">
      <c r="B128" s="353"/>
      <c r="C128" s="311" t="s">
        <v>709</v>
      </c>
      <c r="D128" s="311"/>
      <c r="E128" s="311"/>
      <c r="F128" s="333" t="s">
        <v>761</v>
      </c>
      <c r="G128" s="311"/>
      <c r="H128" s="311" t="s">
        <v>813</v>
      </c>
      <c r="I128" s="311" t="s">
        <v>763</v>
      </c>
      <c r="J128" s="311" t="s">
        <v>812</v>
      </c>
      <c r="K128" s="355"/>
    </row>
    <row r="129" spans="2:11" s="1" customFormat="1" ht="15" customHeight="1">
      <c r="B129" s="353"/>
      <c r="C129" s="311" t="s">
        <v>772</v>
      </c>
      <c r="D129" s="311"/>
      <c r="E129" s="311"/>
      <c r="F129" s="333" t="s">
        <v>767</v>
      </c>
      <c r="G129" s="311"/>
      <c r="H129" s="311" t="s">
        <v>773</v>
      </c>
      <c r="I129" s="311" t="s">
        <v>763</v>
      </c>
      <c r="J129" s="311">
        <v>15</v>
      </c>
      <c r="K129" s="355"/>
    </row>
    <row r="130" spans="2:11" s="1" customFormat="1" ht="15" customHeight="1">
      <c r="B130" s="353"/>
      <c r="C130" s="335" t="s">
        <v>774</v>
      </c>
      <c r="D130" s="335"/>
      <c r="E130" s="335"/>
      <c r="F130" s="336" t="s">
        <v>767</v>
      </c>
      <c r="G130" s="335"/>
      <c r="H130" s="335" t="s">
        <v>775</v>
      </c>
      <c r="I130" s="335" t="s">
        <v>763</v>
      </c>
      <c r="J130" s="335">
        <v>15</v>
      </c>
      <c r="K130" s="355"/>
    </row>
    <row r="131" spans="2:11" s="1" customFormat="1" ht="15" customHeight="1">
      <c r="B131" s="353"/>
      <c r="C131" s="335" t="s">
        <v>776</v>
      </c>
      <c r="D131" s="335"/>
      <c r="E131" s="335"/>
      <c r="F131" s="336" t="s">
        <v>767</v>
      </c>
      <c r="G131" s="335"/>
      <c r="H131" s="335" t="s">
        <v>777</v>
      </c>
      <c r="I131" s="335" t="s">
        <v>763</v>
      </c>
      <c r="J131" s="335">
        <v>20</v>
      </c>
      <c r="K131" s="355"/>
    </row>
    <row r="132" spans="2:11" s="1" customFormat="1" ht="15" customHeight="1">
      <c r="B132" s="353"/>
      <c r="C132" s="335" t="s">
        <v>778</v>
      </c>
      <c r="D132" s="335"/>
      <c r="E132" s="335"/>
      <c r="F132" s="336" t="s">
        <v>767</v>
      </c>
      <c r="G132" s="335"/>
      <c r="H132" s="335" t="s">
        <v>779</v>
      </c>
      <c r="I132" s="335" t="s">
        <v>763</v>
      </c>
      <c r="J132" s="335">
        <v>20</v>
      </c>
      <c r="K132" s="355"/>
    </row>
    <row r="133" spans="2:11" s="1" customFormat="1" ht="15" customHeight="1">
      <c r="B133" s="353"/>
      <c r="C133" s="311" t="s">
        <v>766</v>
      </c>
      <c r="D133" s="311"/>
      <c r="E133" s="311"/>
      <c r="F133" s="333" t="s">
        <v>767</v>
      </c>
      <c r="G133" s="311"/>
      <c r="H133" s="311" t="s">
        <v>801</v>
      </c>
      <c r="I133" s="311" t="s">
        <v>763</v>
      </c>
      <c r="J133" s="311">
        <v>50</v>
      </c>
      <c r="K133" s="355"/>
    </row>
    <row r="134" spans="2:11" s="1" customFormat="1" ht="15" customHeight="1">
      <c r="B134" s="353"/>
      <c r="C134" s="311" t="s">
        <v>780</v>
      </c>
      <c r="D134" s="311"/>
      <c r="E134" s="311"/>
      <c r="F134" s="333" t="s">
        <v>767</v>
      </c>
      <c r="G134" s="311"/>
      <c r="H134" s="311" t="s">
        <v>801</v>
      </c>
      <c r="I134" s="311" t="s">
        <v>763</v>
      </c>
      <c r="J134" s="311">
        <v>50</v>
      </c>
      <c r="K134" s="355"/>
    </row>
    <row r="135" spans="2:11" s="1" customFormat="1" ht="15" customHeight="1">
      <c r="B135" s="353"/>
      <c r="C135" s="311" t="s">
        <v>786</v>
      </c>
      <c r="D135" s="311"/>
      <c r="E135" s="311"/>
      <c r="F135" s="333" t="s">
        <v>767</v>
      </c>
      <c r="G135" s="311"/>
      <c r="H135" s="311" t="s">
        <v>801</v>
      </c>
      <c r="I135" s="311" t="s">
        <v>763</v>
      </c>
      <c r="J135" s="311">
        <v>50</v>
      </c>
      <c r="K135" s="355"/>
    </row>
    <row r="136" spans="2:11" s="1" customFormat="1" ht="15" customHeight="1">
      <c r="B136" s="353"/>
      <c r="C136" s="311" t="s">
        <v>788</v>
      </c>
      <c r="D136" s="311"/>
      <c r="E136" s="311"/>
      <c r="F136" s="333" t="s">
        <v>767</v>
      </c>
      <c r="G136" s="311"/>
      <c r="H136" s="311" t="s">
        <v>801</v>
      </c>
      <c r="I136" s="311" t="s">
        <v>763</v>
      </c>
      <c r="J136" s="311">
        <v>50</v>
      </c>
      <c r="K136" s="355"/>
    </row>
    <row r="137" spans="2:11" s="1" customFormat="1" ht="15" customHeight="1">
      <c r="B137" s="353"/>
      <c r="C137" s="311" t="s">
        <v>789</v>
      </c>
      <c r="D137" s="311"/>
      <c r="E137" s="311"/>
      <c r="F137" s="333" t="s">
        <v>767</v>
      </c>
      <c r="G137" s="311"/>
      <c r="H137" s="311" t="s">
        <v>814</v>
      </c>
      <c r="I137" s="311" t="s">
        <v>763</v>
      </c>
      <c r="J137" s="311">
        <v>255</v>
      </c>
      <c r="K137" s="355"/>
    </row>
    <row r="138" spans="2:11" s="1" customFormat="1" ht="15" customHeight="1">
      <c r="B138" s="353"/>
      <c r="C138" s="311" t="s">
        <v>791</v>
      </c>
      <c r="D138" s="311"/>
      <c r="E138" s="311"/>
      <c r="F138" s="333" t="s">
        <v>761</v>
      </c>
      <c r="G138" s="311"/>
      <c r="H138" s="311" t="s">
        <v>815</v>
      </c>
      <c r="I138" s="311" t="s">
        <v>793</v>
      </c>
      <c r="J138" s="311"/>
      <c r="K138" s="355"/>
    </row>
    <row r="139" spans="2:11" s="1" customFormat="1" ht="15" customHeight="1">
      <c r="B139" s="353"/>
      <c r="C139" s="311" t="s">
        <v>794</v>
      </c>
      <c r="D139" s="311"/>
      <c r="E139" s="311"/>
      <c r="F139" s="333" t="s">
        <v>761</v>
      </c>
      <c r="G139" s="311"/>
      <c r="H139" s="311" t="s">
        <v>816</v>
      </c>
      <c r="I139" s="311" t="s">
        <v>796</v>
      </c>
      <c r="J139" s="311"/>
      <c r="K139" s="355"/>
    </row>
    <row r="140" spans="2:11" s="1" customFormat="1" ht="15" customHeight="1">
      <c r="B140" s="353"/>
      <c r="C140" s="311" t="s">
        <v>797</v>
      </c>
      <c r="D140" s="311"/>
      <c r="E140" s="311"/>
      <c r="F140" s="333" t="s">
        <v>761</v>
      </c>
      <c r="G140" s="311"/>
      <c r="H140" s="311" t="s">
        <v>797</v>
      </c>
      <c r="I140" s="311" t="s">
        <v>796</v>
      </c>
      <c r="J140" s="311"/>
      <c r="K140" s="355"/>
    </row>
    <row r="141" spans="2:11" s="1" customFormat="1" ht="15" customHeight="1">
      <c r="B141" s="353"/>
      <c r="C141" s="311" t="s">
        <v>39</v>
      </c>
      <c r="D141" s="311"/>
      <c r="E141" s="311"/>
      <c r="F141" s="333" t="s">
        <v>761</v>
      </c>
      <c r="G141" s="311"/>
      <c r="H141" s="311" t="s">
        <v>817</v>
      </c>
      <c r="I141" s="311" t="s">
        <v>796</v>
      </c>
      <c r="J141" s="311"/>
      <c r="K141" s="355"/>
    </row>
    <row r="142" spans="2:11" s="1" customFormat="1" ht="15" customHeight="1">
      <c r="B142" s="353"/>
      <c r="C142" s="311" t="s">
        <v>818</v>
      </c>
      <c r="D142" s="311"/>
      <c r="E142" s="311"/>
      <c r="F142" s="333" t="s">
        <v>761</v>
      </c>
      <c r="G142" s="311"/>
      <c r="H142" s="311" t="s">
        <v>819</v>
      </c>
      <c r="I142" s="311" t="s">
        <v>796</v>
      </c>
      <c r="J142" s="311"/>
      <c r="K142" s="355"/>
    </row>
    <row r="143" spans="2:11" s="1" customFormat="1" ht="15" customHeight="1">
      <c r="B143" s="356"/>
      <c r="C143" s="357"/>
      <c r="D143" s="357"/>
      <c r="E143" s="357"/>
      <c r="F143" s="357"/>
      <c r="G143" s="357"/>
      <c r="H143" s="357"/>
      <c r="I143" s="357"/>
      <c r="J143" s="357"/>
      <c r="K143" s="358"/>
    </row>
    <row r="144" spans="2:11" s="1" customFormat="1" ht="18.75" customHeight="1">
      <c r="B144" s="308"/>
      <c r="C144" s="308"/>
      <c r="D144" s="308"/>
      <c r="E144" s="308"/>
      <c r="F144" s="345"/>
      <c r="G144" s="308"/>
      <c r="H144" s="308"/>
      <c r="I144" s="308"/>
      <c r="J144" s="308"/>
      <c r="K144" s="308"/>
    </row>
    <row r="145" spans="2:11" s="1" customFormat="1" ht="18.75" customHeight="1"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2:11" s="1" customFormat="1" ht="7.5" customHeight="1">
      <c r="B146" s="320"/>
      <c r="C146" s="321"/>
      <c r="D146" s="321"/>
      <c r="E146" s="321"/>
      <c r="F146" s="321"/>
      <c r="G146" s="321"/>
      <c r="H146" s="321"/>
      <c r="I146" s="321"/>
      <c r="J146" s="321"/>
      <c r="K146" s="322"/>
    </row>
    <row r="147" spans="2:11" s="1" customFormat="1" ht="45" customHeight="1">
      <c r="B147" s="323"/>
      <c r="C147" s="324" t="s">
        <v>820</v>
      </c>
      <c r="D147" s="324"/>
      <c r="E147" s="324"/>
      <c r="F147" s="324"/>
      <c r="G147" s="324"/>
      <c r="H147" s="324"/>
      <c r="I147" s="324"/>
      <c r="J147" s="324"/>
      <c r="K147" s="325"/>
    </row>
    <row r="148" spans="2:11" s="1" customFormat="1" ht="17.25" customHeight="1">
      <c r="B148" s="323"/>
      <c r="C148" s="326" t="s">
        <v>755</v>
      </c>
      <c r="D148" s="326"/>
      <c r="E148" s="326"/>
      <c r="F148" s="326" t="s">
        <v>756</v>
      </c>
      <c r="G148" s="327"/>
      <c r="H148" s="326" t="s">
        <v>55</v>
      </c>
      <c r="I148" s="326" t="s">
        <v>58</v>
      </c>
      <c r="J148" s="326" t="s">
        <v>757</v>
      </c>
      <c r="K148" s="325"/>
    </row>
    <row r="149" spans="2:11" s="1" customFormat="1" ht="17.25" customHeight="1">
      <c r="B149" s="323"/>
      <c r="C149" s="328" t="s">
        <v>758</v>
      </c>
      <c r="D149" s="328"/>
      <c r="E149" s="328"/>
      <c r="F149" s="329" t="s">
        <v>759</v>
      </c>
      <c r="G149" s="330"/>
      <c r="H149" s="328"/>
      <c r="I149" s="328"/>
      <c r="J149" s="328" t="s">
        <v>760</v>
      </c>
      <c r="K149" s="325"/>
    </row>
    <row r="150" spans="2:11" s="1" customFormat="1" ht="5.25" customHeight="1">
      <c r="B150" s="334"/>
      <c r="C150" s="331"/>
      <c r="D150" s="331"/>
      <c r="E150" s="331"/>
      <c r="F150" s="331"/>
      <c r="G150" s="332"/>
      <c r="H150" s="331"/>
      <c r="I150" s="331"/>
      <c r="J150" s="331"/>
      <c r="K150" s="355"/>
    </row>
    <row r="151" spans="2:11" s="1" customFormat="1" ht="15" customHeight="1">
      <c r="B151" s="334"/>
      <c r="C151" s="359" t="s">
        <v>764</v>
      </c>
      <c r="D151" s="311"/>
      <c r="E151" s="311"/>
      <c r="F151" s="360" t="s">
        <v>761</v>
      </c>
      <c r="G151" s="311"/>
      <c r="H151" s="359" t="s">
        <v>801</v>
      </c>
      <c r="I151" s="359" t="s">
        <v>763</v>
      </c>
      <c r="J151" s="359">
        <v>120</v>
      </c>
      <c r="K151" s="355"/>
    </row>
    <row r="152" spans="2:11" s="1" customFormat="1" ht="15" customHeight="1">
      <c r="B152" s="334"/>
      <c r="C152" s="359" t="s">
        <v>810</v>
      </c>
      <c r="D152" s="311"/>
      <c r="E152" s="311"/>
      <c r="F152" s="360" t="s">
        <v>761</v>
      </c>
      <c r="G152" s="311"/>
      <c r="H152" s="359" t="s">
        <v>821</v>
      </c>
      <c r="I152" s="359" t="s">
        <v>763</v>
      </c>
      <c r="J152" s="359" t="s">
        <v>812</v>
      </c>
      <c r="K152" s="355"/>
    </row>
    <row r="153" spans="2:11" s="1" customFormat="1" ht="15" customHeight="1">
      <c r="B153" s="334"/>
      <c r="C153" s="359" t="s">
        <v>709</v>
      </c>
      <c r="D153" s="311"/>
      <c r="E153" s="311"/>
      <c r="F153" s="360" t="s">
        <v>761</v>
      </c>
      <c r="G153" s="311"/>
      <c r="H153" s="359" t="s">
        <v>822</v>
      </c>
      <c r="I153" s="359" t="s">
        <v>763</v>
      </c>
      <c r="J153" s="359" t="s">
        <v>812</v>
      </c>
      <c r="K153" s="355"/>
    </row>
    <row r="154" spans="2:11" s="1" customFormat="1" ht="15" customHeight="1">
      <c r="B154" s="334"/>
      <c r="C154" s="359" t="s">
        <v>766</v>
      </c>
      <c r="D154" s="311"/>
      <c r="E154" s="311"/>
      <c r="F154" s="360" t="s">
        <v>767</v>
      </c>
      <c r="G154" s="311"/>
      <c r="H154" s="359" t="s">
        <v>801</v>
      </c>
      <c r="I154" s="359" t="s">
        <v>763</v>
      </c>
      <c r="J154" s="359">
        <v>50</v>
      </c>
      <c r="K154" s="355"/>
    </row>
    <row r="155" spans="2:11" s="1" customFormat="1" ht="15" customHeight="1">
      <c r="B155" s="334"/>
      <c r="C155" s="359" t="s">
        <v>769</v>
      </c>
      <c r="D155" s="311"/>
      <c r="E155" s="311"/>
      <c r="F155" s="360" t="s">
        <v>761</v>
      </c>
      <c r="G155" s="311"/>
      <c r="H155" s="359" t="s">
        <v>801</v>
      </c>
      <c r="I155" s="359" t="s">
        <v>771</v>
      </c>
      <c r="J155" s="359"/>
      <c r="K155" s="355"/>
    </row>
    <row r="156" spans="2:11" s="1" customFormat="1" ht="15" customHeight="1">
      <c r="B156" s="334"/>
      <c r="C156" s="359" t="s">
        <v>780</v>
      </c>
      <c r="D156" s="311"/>
      <c r="E156" s="311"/>
      <c r="F156" s="360" t="s">
        <v>767</v>
      </c>
      <c r="G156" s="311"/>
      <c r="H156" s="359" t="s">
        <v>801</v>
      </c>
      <c r="I156" s="359" t="s">
        <v>763</v>
      </c>
      <c r="J156" s="359">
        <v>50</v>
      </c>
      <c r="K156" s="355"/>
    </row>
    <row r="157" spans="2:11" s="1" customFormat="1" ht="15" customHeight="1">
      <c r="B157" s="334"/>
      <c r="C157" s="359" t="s">
        <v>788</v>
      </c>
      <c r="D157" s="311"/>
      <c r="E157" s="311"/>
      <c r="F157" s="360" t="s">
        <v>767</v>
      </c>
      <c r="G157" s="311"/>
      <c r="H157" s="359" t="s">
        <v>801</v>
      </c>
      <c r="I157" s="359" t="s">
        <v>763</v>
      </c>
      <c r="J157" s="359">
        <v>50</v>
      </c>
      <c r="K157" s="355"/>
    </row>
    <row r="158" spans="2:11" s="1" customFormat="1" ht="15" customHeight="1">
      <c r="B158" s="334"/>
      <c r="C158" s="359" t="s">
        <v>786</v>
      </c>
      <c r="D158" s="311"/>
      <c r="E158" s="311"/>
      <c r="F158" s="360" t="s">
        <v>767</v>
      </c>
      <c r="G158" s="311"/>
      <c r="H158" s="359" t="s">
        <v>801</v>
      </c>
      <c r="I158" s="359" t="s">
        <v>763</v>
      </c>
      <c r="J158" s="359">
        <v>50</v>
      </c>
      <c r="K158" s="355"/>
    </row>
    <row r="159" spans="2:11" s="1" customFormat="1" ht="15" customHeight="1">
      <c r="B159" s="334"/>
      <c r="C159" s="359" t="s">
        <v>91</v>
      </c>
      <c r="D159" s="311"/>
      <c r="E159" s="311"/>
      <c r="F159" s="360" t="s">
        <v>761</v>
      </c>
      <c r="G159" s="311"/>
      <c r="H159" s="359" t="s">
        <v>823</v>
      </c>
      <c r="I159" s="359" t="s">
        <v>763</v>
      </c>
      <c r="J159" s="359" t="s">
        <v>824</v>
      </c>
      <c r="K159" s="355"/>
    </row>
    <row r="160" spans="2:11" s="1" customFormat="1" ht="15" customHeight="1">
      <c r="B160" s="334"/>
      <c r="C160" s="359" t="s">
        <v>825</v>
      </c>
      <c r="D160" s="311"/>
      <c r="E160" s="311"/>
      <c r="F160" s="360" t="s">
        <v>761</v>
      </c>
      <c r="G160" s="311"/>
      <c r="H160" s="359" t="s">
        <v>826</v>
      </c>
      <c r="I160" s="359" t="s">
        <v>796</v>
      </c>
      <c r="J160" s="359"/>
      <c r="K160" s="355"/>
    </row>
    <row r="161" spans="2:11" s="1" customFormat="1" ht="15" customHeight="1">
      <c r="B161" s="361"/>
      <c r="C161" s="343"/>
      <c r="D161" s="343"/>
      <c r="E161" s="343"/>
      <c r="F161" s="343"/>
      <c r="G161" s="343"/>
      <c r="H161" s="343"/>
      <c r="I161" s="343"/>
      <c r="J161" s="343"/>
      <c r="K161" s="362"/>
    </row>
    <row r="162" spans="2:11" s="1" customFormat="1" ht="18.75" customHeight="1">
      <c r="B162" s="308"/>
      <c r="C162" s="311"/>
      <c r="D162" s="311"/>
      <c r="E162" s="311"/>
      <c r="F162" s="333"/>
      <c r="G162" s="311"/>
      <c r="H162" s="311"/>
      <c r="I162" s="311"/>
      <c r="J162" s="311"/>
      <c r="K162" s="308"/>
    </row>
    <row r="163" spans="2:11" s="1" customFormat="1" ht="18.75" customHeight="1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2:11" s="1" customFormat="1" ht="7.5" customHeight="1">
      <c r="B164" s="298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pans="2:11" s="1" customFormat="1" ht="45" customHeight="1">
      <c r="B165" s="301"/>
      <c r="C165" s="302" t="s">
        <v>827</v>
      </c>
      <c r="D165" s="302"/>
      <c r="E165" s="302"/>
      <c r="F165" s="302"/>
      <c r="G165" s="302"/>
      <c r="H165" s="302"/>
      <c r="I165" s="302"/>
      <c r="J165" s="302"/>
      <c r="K165" s="303"/>
    </row>
    <row r="166" spans="2:11" s="1" customFormat="1" ht="17.25" customHeight="1">
      <c r="B166" s="301"/>
      <c r="C166" s="326" t="s">
        <v>755</v>
      </c>
      <c r="D166" s="326"/>
      <c r="E166" s="326"/>
      <c r="F166" s="326" t="s">
        <v>756</v>
      </c>
      <c r="G166" s="363"/>
      <c r="H166" s="364" t="s">
        <v>55</v>
      </c>
      <c r="I166" s="364" t="s">
        <v>58</v>
      </c>
      <c r="J166" s="326" t="s">
        <v>757</v>
      </c>
      <c r="K166" s="303"/>
    </row>
    <row r="167" spans="2:11" s="1" customFormat="1" ht="17.25" customHeight="1">
      <c r="B167" s="304"/>
      <c r="C167" s="328" t="s">
        <v>758</v>
      </c>
      <c r="D167" s="328"/>
      <c r="E167" s="328"/>
      <c r="F167" s="329" t="s">
        <v>759</v>
      </c>
      <c r="G167" s="365"/>
      <c r="H167" s="366"/>
      <c r="I167" s="366"/>
      <c r="J167" s="328" t="s">
        <v>760</v>
      </c>
      <c r="K167" s="306"/>
    </row>
    <row r="168" spans="2:11" s="1" customFormat="1" ht="5.25" customHeight="1">
      <c r="B168" s="334"/>
      <c r="C168" s="331"/>
      <c r="D168" s="331"/>
      <c r="E168" s="331"/>
      <c r="F168" s="331"/>
      <c r="G168" s="332"/>
      <c r="H168" s="331"/>
      <c r="I168" s="331"/>
      <c r="J168" s="331"/>
      <c r="K168" s="355"/>
    </row>
    <row r="169" spans="2:11" s="1" customFormat="1" ht="15" customHeight="1">
      <c r="B169" s="334"/>
      <c r="C169" s="311" t="s">
        <v>764</v>
      </c>
      <c r="D169" s="311"/>
      <c r="E169" s="311"/>
      <c r="F169" s="333" t="s">
        <v>761</v>
      </c>
      <c r="G169" s="311"/>
      <c r="H169" s="311" t="s">
        <v>801</v>
      </c>
      <c r="I169" s="311" t="s">
        <v>763</v>
      </c>
      <c r="J169" s="311">
        <v>120</v>
      </c>
      <c r="K169" s="355"/>
    </row>
    <row r="170" spans="2:11" s="1" customFormat="1" ht="15" customHeight="1">
      <c r="B170" s="334"/>
      <c r="C170" s="311" t="s">
        <v>810</v>
      </c>
      <c r="D170" s="311"/>
      <c r="E170" s="311"/>
      <c r="F170" s="333" t="s">
        <v>761</v>
      </c>
      <c r="G170" s="311"/>
      <c r="H170" s="311" t="s">
        <v>811</v>
      </c>
      <c r="I170" s="311" t="s">
        <v>763</v>
      </c>
      <c r="J170" s="311" t="s">
        <v>812</v>
      </c>
      <c r="K170" s="355"/>
    </row>
    <row r="171" spans="2:11" s="1" customFormat="1" ht="15" customHeight="1">
      <c r="B171" s="334"/>
      <c r="C171" s="311" t="s">
        <v>709</v>
      </c>
      <c r="D171" s="311"/>
      <c r="E171" s="311"/>
      <c r="F171" s="333" t="s">
        <v>761</v>
      </c>
      <c r="G171" s="311"/>
      <c r="H171" s="311" t="s">
        <v>828</v>
      </c>
      <c r="I171" s="311" t="s">
        <v>763</v>
      </c>
      <c r="J171" s="311" t="s">
        <v>812</v>
      </c>
      <c r="K171" s="355"/>
    </row>
    <row r="172" spans="2:11" s="1" customFormat="1" ht="15" customHeight="1">
      <c r="B172" s="334"/>
      <c r="C172" s="311" t="s">
        <v>766</v>
      </c>
      <c r="D172" s="311"/>
      <c r="E172" s="311"/>
      <c r="F172" s="333" t="s">
        <v>767</v>
      </c>
      <c r="G172" s="311"/>
      <c r="H172" s="311" t="s">
        <v>828</v>
      </c>
      <c r="I172" s="311" t="s">
        <v>763</v>
      </c>
      <c r="J172" s="311">
        <v>50</v>
      </c>
      <c r="K172" s="355"/>
    </row>
    <row r="173" spans="2:11" s="1" customFormat="1" ht="15" customHeight="1">
      <c r="B173" s="334"/>
      <c r="C173" s="311" t="s">
        <v>769</v>
      </c>
      <c r="D173" s="311"/>
      <c r="E173" s="311"/>
      <c r="F173" s="333" t="s">
        <v>761</v>
      </c>
      <c r="G173" s="311"/>
      <c r="H173" s="311" t="s">
        <v>828</v>
      </c>
      <c r="I173" s="311" t="s">
        <v>771</v>
      </c>
      <c r="J173" s="311"/>
      <c r="K173" s="355"/>
    </row>
    <row r="174" spans="2:11" s="1" customFormat="1" ht="15" customHeight="1">
      <c r="B174" s="334"/>
      <c r="C174" s="311" t="s">
        <v>780</v>
      </c>
      <c r="D174" s="311"/>
      <c r="E174" s="311"/>
      <c r="F174" s="333" t="s">
        <v>767</v>
      </c>
      <c r="G174" s="311"/>
      <c r="H174" s="311" t="s">
        <v>828</v>
      </c>
      <c r="I174" s="311" t="s">
        <v>763</v>
      </c>
      <c r="J174" s="311">
        <v>50</v>
      </c>
      <c r="K174" s="355"/>
    </row>
    <row r="175" spans="2:11" s="1" customFormat="1" ht="15" customHeight="1">
      <c r="B175" s="334"/>
      <c r="C175" s="311" t="s">
        <v>788</v>
      </c>
      <c r="D175" s="311"/>
      <c r="E175" s="311"/>
      <c r="F175" s="333" t="s">
        <v>767</v>
      </c>
      <c r="G175" s="311"/>
      <c r="H175" s="311" t="s">
        <v>828</v>
      </c>
      <c r="I175" s="311" t="s">
        <v>763</v>
      </c>
      <c r="J175" s="311">
        <v>50</v>
      </c>
      <c r="K175" s="355"/>
    </row>
    <row r="176" spans="2:11" s="1" customFormat="1" ht="15" customHeight="1">
      <c r="B176" s="334"/>
      <c r="C176" s="311" t="s">
        <v>786</v>
      </c>
      <c r="D176" s="311"/>
      <c r="E176" s="311"/>
      <c r="F176" s="333" t="s">
        <v>767</v>
      </c>
      <c r="G176" s="311"/>
      <c r="H176" s="311" t="s">
        <v>828</v>
      </c>
      <c r="I176" s="311" t="s">
        <v>763</v>
      </c>
      <c r="J176" s="311">
        <v>50</v>
      </c>
      <c r="K176" s="355"/>
    </row>
    <row r="177" spans="2:11" s="1" customFormat="1" ht="15" customHeight="1">
      <c r="B177" s="334"/>
      <c r="C177" s="311" t="s">
        <v>105</v>
      </c>
      <c r="D177" s="311"/>
      <c r="E177" s="311"/>
      <c r="F177" s="333" t="s">
        <v>761</v>
      </c>
      <c r="G177" s="311"/>
      <c r="H177" s="311" t="s">
        <v>829</v>
      </c>
      <c r="I177" s="311" t="s">
        <v>830</v>
      </c>
      <c r="J177" s="311"/>
      <c r="K177" s="355"/>
    </row>
    <row r="178" spans="2:11" s="1" customFormat="1" ht="15" customHeight="1">
      <c r="B178" s="334"/>
      <c r="C178" s="311" t="s">
        <v>58</v>
      </c>
      <c r="D178" s="311"/>
      <c r="E178" s="311"/>
      <c r="F178" s="333" t="s">
        <v>761</v>
      </c>
      <c r="G178" s="311"/>
      <c r="H178" s="311" t="s">
        <v>831</v>
      </c>
      <c r="I178" s="311" t="s">
        <v>832</v>
      </c>
      <c r="J178" s="311">
        <v>1</v>
      </c>
      <c r="K178" s="355"/>
    </row>
    <row r="179" spans="2:11" s="1" customFormat="1" ht="15" customHeight="1">
      <c r="B179" s="334"/>
      <c r="C179" s="311" t="s">
        <v>54</v>
      </c>
      <c r="D179" s="311"/>
      <c r="E179" s="311"/>
      <c r="F179" s="333" t="s">
        <v>761</v>
      </c>
      <c r="G179" s="311"/>
      <c r="H179" s="311" t="s">
        <v>833</v>
      </c>
      <c r="I179" s="311" t="s">
        <v>763</v>
      </c>
      <c r="J179" s="311">
        <v>20</v>
      </c>
      <c r="K179" s="355"/>
    </row>
    <row r="180" spans="2:11" s="1" customFormat="1" ht="15" customHeight="1">
      <c r="B180" s="334"/>
      <c r="C180" s="311" t="s">
        <v>55</v>
      </c>
      <c r="D180" s="311"/>
      <c r="E180" s="311"/>
      <c r="F180" s="333" t="s">
        <v>761</v>
      </c>
      <c r="G180" s="311"/>
      <c r="H180" s="311" t="s">
        <v>834</v>
      </c>
      <c r="I180" s="311" t="s">
        <v>763</v>
      </c>
      <c r="J180" s="311">
        <v>255</v>
      </c>
      <c r="K180" s="355"/>
    </row>
    <row r="181" spans="2:11" s="1" customFormat="1" ht="15" customHeight="1">
      <c r="B181" s="334"/>
      <c r="C181" s="311" t="s">
        <v>106</v>
      </c>
      <c r="D181" s="311"/>
      <c r="E181" s="311"/>
      <c r="F181" s="333" t="s">
        <v>761</v>
      </c>
      <c r="G181" s="311"/>
      <c r="H181" s="311" t="s">
        <v>725</v>
      </c>
      <c r="I181" s="311" t="s">
        <v>763</v>
      </c>
      <c r="J181" s="311">
        <v>10</v>
      </c>
      <c r="K181" s="355"/>
    </row>
    <row r="182" spans="2:11" s="1" customFormat="1" ht="15" customHeight="1">
      <c r="B182" s="334"/>
      <c r="C182" s="311" t="s">
        <v>107</v>
      </c>
      <c r="D182" s="311"/>
      <c r="E182" s="311"/>
      <c r="F182" s="333" t="s">
        <v>761</v>
      </c>
      <c r="G182" s="311"/>
      <c r="H182" s="311" t="s">
        <v>835</v>
      </c>
      <c r="I182" s="311" t="s">
        <v>796</v>
      </c>
      <c r="J182" s="311"/>
      <c r="K182" s="355"/>
    </row>
    <row r="183" spans="2:11" s="1" customFormat="1" ht="15" customHeight="1">
      <c r="B183" s="334"/>
      <c r="C183" s="311" t="s">
        <v>836</v>
      </c>
      <c r="D183" s="311"/>
      <c r="E183" s="311"/>
      <c r="F183" s="333" t="s">
        <v>761</v>
      </c>
      <c r="G183" s="311"/>
      <c r="H183" s="311" t="s">
        <v>837</v>
      </c>
      <c r="I183" s="311" t="s">
        <v>796</v>
      </c>
      <c r="J183" s="311"/>
      <c r="K183" s="355"/>
    </row>
    <row r="184" spans="2:11" s="1" customFormat="1" ht="15" customHeight="1">
      <c r="B184" s="334"/>
      <c r="C184" s="311" t="s">
        <v>825</v>
      </c>
      <c r="D184" s="311"/>
      <c r="E184" s="311"/>
      <c r="F184" s="333" t="s">
        <v>761</v>
      </c>
      <c r="G184" s="311"/>
      <c r="H184" s="311" t="s">
        <v>838</v>
      </c>
      <c r="I184" s="311" t="s">
        <v>796</v>
      </c>
      <c r="J184" s="311"/>
      <c r="K184" s="355"/>
    </row>
    <row r="185" spans="2:11" s="1" customFormat="1" ht="15" customHeight="1">
      <c r="B185" s="334"/>
      <c r="C185" s="311" t="s">
        <v>109</v>
      </c>
      <c r="D185" s="311"/>
      <c r="E185" s="311"/>
      <c r="F185" s="333" t="s">
        <v>767</v>
      </c>
      <c r="G185" s="311"/>
      <c r="H185" s="311" t="s">
        <v>839</v>
      </c>
      <c r="I185" s="311" t="s">
        <v>763</v>
      </c>
      <c r="J185" s="311">
        <v>50</v>
      </c>
      <c r="K185" s="355"/>
    </row>
    <row r="186" spans="2:11" s="1" customFormat="1" ht="15" customHeight="1">
      <c r="B186" s="334"/>
      <c r="C186" s="311" t="s">
        <v>840</v>
      </c>
      <c r="D186" s="311"/>
      <c r="E186" s="311"/>
      <c r="F186" s="333" t="s">
        <v>767</v>
      </c>
      <c r="G186" s="311"/>
      <c r="H186" s="311" t="s">
        <v>841</v>
      </c>
      <c r="I186" s="311" t="s">
        <v>842</v>
      </c>
      <c r="J186" s="311"/>
      <c r="K186" s="355"/>
    </row>
    <row r="187" spans="2:11" s="1" customFormat="1" ht="15" customHeight="1">
      <c r="B187" s="334"/>
      <c r="C187" s="311" t="s">
        <v>843</v>
      </c>
      <c r="D187" s="311"/>
      <c r="E187" s="311"/>
      <c r="F187" s="333" t="s">
        <v>767</v>
      </c>
      <c r="G187" s="311"/>
      <c r="H187" s="311" t="s">
        <v>844</v>
      </c>
      <c r="I187" s="311" t="s">
        <v>842</v>
      </c>
      <c r="J187" s="311"/>
      <c r="K187" s="355"/>
    </row>
    <row r="188" spans="2:11" s="1" customFormat="1" ht="15" customHeight="1">
      <c r="B188" s="334"/>
      <c r="C188" s="311" t="s">
        <v>845</v>
      </c>
      <c r="D188" s="311"/>
      <c r="E188" s="311"/>
      <c r="F188" s="333" t="s">
        <v>767</v>
      </c>
      <c r="G188" s="311"/>
      <c r="H188" s="311" t="s">
        <v>846</v>
      </c>
      <c r="I188" s="311" t="s">
        <v>842</v>
      </c>
      <c r="J188" s="311"/>
      <c r="K188" s="355"/>
    </row>
    <row r="189" spans="2:11" s="1" customFormat="1" ht="15" customHeight="1">
      <c r="B189" s="334"/>
      <c r="C189" s="367" t="s">
        <v>847</v>
      </c>
      <c r="D189" s="311"/>
      <c r="E189" s="311"/>
      <c r="F189" s="333" t="s">
        <v>767</v>
      </c>
      <c r="G189" s="311"/>
      <c r="H189" s="311" t="s">
        <v>848</v>
      </c>
      <c r="I189" s="311" t="s">
        <v>849</v>
      </c>
      <c r="J189" s="368" t="s">
        <v>850</v>
      </c>
      <c r="K189" s="355"/>
    </row>
    <row r="190" spans="2:11" s="1" customFormat="1" ht="15" customHeight="1">
      <c r="B190" s="334"/>
      <c r="C190" s="318" t="s">
        <v>43</v>
      </c>
      <c r="D190" s="311"/>
      <c r="E190" s="311"/>
      <c r="F190" s="333" t="s">
        <v>761</v>
      </c>
      <c r="G190" s="311"/>
      <c r="H190" s="308" t="s">
        <v>851</v>
      </c>
      <c r="I190" s="311" t="s">
        <v>852</v>
      </c>
      <c r="J190" s="311"/>
      <c r="K190" s="355"/>
    </row>
    <row r="191" spans="2:11" s="1" customFormat="1" ht="15" customHeight="1">
      <c r="B191" s="334"/>
      <c r="C191" s="318" t="s">
        <v>853</v>
      </c>
      <c r="D191" s="311"/>
      <c r="E191" s="311"/>
      <c r="F191" s="333" t="s">
        <v>761</v>
      </c>
      <c r="G191" s="311"/>
      <c r="H191" s="311" t="s">
        <v>854</v>
      </c>
      <c r="I191" s="311" t="s">
        <v>796</v>
      </c>
      <c r="J191" s="311"/>
      <c r="K191" s="355"/>
    </row>
    <row r="192" spans="2:11" s="1" customFormat="1" ht="15" customHeight="1">
      <c r="B192" s="334"/>
      <c r="C192" s="318" t="s">
        <v>855</v>
      </c>
      <c r="D192" s="311"/>
      <c r="E192" s="311"/>
      <c r="F192" s="333" t="s">
        <v>761</v>
      </c>
      <c r="G192" s="311"/>
      <c r="H192" s="311" t="s">
        <v>856</v>
      </c>
      <c r="I192" s="311" t="s">
        <v>796</v>
      </c>
      <c r="J192" s="311"/>
      <c r="K192" s="355"/>
    </row>
    <row r="193" spans="2:11" s="1" customFormat="1" ht="15" customHeight="1">
      <c r="B193" s="334"/>
      <c r="C193" s="318" t="s">
        <v>857</v>
      </c>
      <c r="D193" s="311"/>
      <c r="E193" s="311"/>
      <c r="F193" s="333" t="s">
        <v>767</v>
      </c>
      <c r="G193" s="311"/>
      <c r="H193" s="311" t="s">
        <v>858</v>
      </c>
      <c r="I193" s="311" t="s">
        <v>796</v>
      </c>
      <c r="J193" s="311"/>
      <c r="K193" s="355"/>
    </row>
    <row r="194" spans="2:11" s="1" customFormat="1" ht="15" customHeight="1">
      <c r="B194" s="361"/>
      <c r="C194" s="369"/>
      <c r="D194" s="343"/>
      <c r="E194" s="343"/>
      <c r="F194" s="343"/>
      <c r="G194" s="343"/>
      <c r="H194" s="343"/>
      <c r="I194" s="343"/>
      <c r="J194" s="343"/>
      <c r="K194" s="362"/>
    </row>
    <row r="195" spans="2:11" s="1" customFormat="1" ht="18.75" customHeight="1">
      <c r="B195" s="308"/>
      <c r="C195" s="311"/>
      <c r="D195" s="311"/>
      <c r="E195" s="311"/>
      <c r="F195" s="333"/>
      <c r="G195" s="311"/>
      <c r="H195" s="311"/>
      <c r="I195" s="311"/>
      <c r="J195" s="311"/>
      <c r="K195" s="308"/>
    </row>
    <row r="196" spans="2:11" s="1" customFormat="1" ht="18.75" customHeight="1">
      <c r="B196" s="308"/>
      <c r="C196" s="311"/>
      <c r="D196" s="311"/>
      <c r="E196" s="311"/>
      <c r="F196" s="333"/>
      <c r="G196" s="311"/>
      <c r="H196" s="311"/>
      <c r="I196" s="311"/>
      <c r="J196" s="311"/>
      <c r="K196" s="308"/>
    </row>
    <row r="197" spans="2:11" s="1" customFormat="1" ht="18.75" customHeight="1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2:11" s="1" customFormat="1" ht="13.5">
      <c r="B198" s="298"/>
      <c r="C198" s="299"/>
      <c r="D198" s="299"/>
      <c r="E198" s="299"/>
      <c r="F198" s="299"/>
      <c r="G198" s="299"/>
      <c r="H198" s="299"/>
      <c r="I198" s="299"/>
      <c r="J198" s="299"/>
      <c r="K198" s="300"/>
    </row>
    <row r="199" spans="2:11" s="1" customFormat="1" ht="21">
      <c r="B199" s="301"/>
      <c r="C199" s="302" t="s">
        <v>859</v>
      </c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5.5" customHeight="1">
      <c r="B200" s="301"/>
      <c r="C200" s="370" t="s">
        <v>860</v>
      </c>
      <c r="D200" s="370"/>
      <c r="E200" s="370"/>
      <c r="F200" s="370" t="s">
        <v>861</v>
      </c>
      <c r="G200" s="371"/>
      <c r="H200" s="370" t="s">
        <v>862</v>
      </c>
      <c r="I200" s="370"/>
      <c r="J200" s="370"/>
      <c r="K200" s="303"/>
    </row>
    <row r="201" spans="2:11" s="1" customFormat="1" ht="5.25" customHeight="1">
      <c r="B201" s="334"/>
      <c r="C201" s="331"/>
      <c r="D201" s="331"/>
      <c r="E201" s="331"/>
      <c r="F201" s="331"/>
      <c r="G201" s="311"/>
      <c r="H201" s="331"/>
      <c r="I201" s="331"/>
      <c r="J201" s="331"/>
      <c r="K201" s="355"/>
    </row>
    <row r="202" spans="2:11" s="1" customFormat="1" ht="15" customHeight="1">
      <c r="B202" s="334"/>
      <c r="C202" s="311" t="s">
        <v>852</v>
      </c>
      <c r="D202" s="311"/>
      <c r="E202" s="311"/>
      <c r="F202" s="333" t="s">
        <v>44</v>
      </c>
      <c r="G202" s="311"/>
      <c r="H202" s="311" t="s">
        <v>863</v>
      </c>
      <c r="I202" s="311"/>
      <c r="J202" s="311"/>
      <c r="K202" s="355"/>
    </row>
    <row r="203" spans="2:11" s="1" customFormat="1" ht="15" customHeight="1">
      <c r="B203" s="334"/>
      <c r="C203" s="340"/>
      <c r="D203" s="311"/>
      <c r="E203" s="311"/>
      <c r="F203" s="333" t="s">
        <v>45</v>
      </c>
      <c r="G203" s="311"/>
      <c r="H203" s="311" t="s">
        <v>864</v>
      </c>
      <c r="I203" s="311"/>
      <c r="J203" s="311"/>
      <c r="K203" s="355"/>
    </row>
    <row r="204" spans="2:11" s="1" customFormat="1" ht="15" customHeight="1">
      <c r="B204" s="334"/>
      <c r="C204" s="340"/>
      <c r="D204" s="311"/>
      <c r="E204" s="311"/>
      <c r="F204" s="333" t="s">
        <v>48</v>
      </c>
      <c r="G204" s="311"/>
      <c r="H204" s="311" t="s">
        <v>865</v>
      </c>
      <c r="I204" s="311"/>
      <c r="J204" s="311"/>
      <c r="K204" s="355"/>
    </row>
    <row r="205" spans="2:11" s="1" customFormat="1" ht="15" customHeight="1">
      <c r="B205" s="334"/>
      <c r="C205" s="311"/>
      <c r="D205" s="311"/>
      <c r="E205" s="311"/>
      <c r="F205" s="333" t="s">
        <v>46</v>
      </c>
      <c r="G205" s="311"/>
      <c r="H205" s="311" t="s">
        <v>866</v>
      </c>
      <c r="I205" s="311"/>
      <c r="J205" s="311"/>
      <c r="K205" s="355"/>
    </row>
    <row r="206" spans="2:11" s="1" customFormat="1" ht="15" customHeight="1">
      <c r="B206" s="334"/>
      <c r="C206" s="311"/>
      <c r="D206" s="311"/>
      <c r="E206" s="311"/>
      <c r="F206" s="333" t="s">
        <v>47</v>
      </c>
      <c r="G206" s="311"/>
      <c r="H206" s="311" t="s">
        <v>867</v>
      </c>
      <c r="I206" s="311"/>
      <c r="J206" s="311"/>
      <c r="K206" s="355"/>
    </row>
    <row r="207" spans="2:11" s="1" customFormat="1" ht="15" customHeight="1">
      <c r="B207" s="334"/>
      <c r="C207" s="311"/>
      <c r="D207" s="311"/>
      <c r="E207" s="311"/>
      <c r="F207" s="333"/>
      <c r="G207" s="311"/>
      <c r="H207" s="311"/>
      <c r="I207" s="311"/>
      <c r="J207" s="311"/>
      <c r="K207" s="355"/>
    </row>
    <row r="208" spans="2:11" s="1" customFormat="1" ht="15" customHeight="1">
      <c r="B208" s="334"/>
      <c r="C208" s="311" t="s">
        <v>808</v>
      </c>
      <c r="D208" s="311"/>
      <c r="E208" s="311"/>
      <c r="F208" s="333" t="s">
        <v>80</v>
      </c>
      <c r="G208" s="311"/>
      <c r="H208" s="311" t="s">
        <v>868</v>
      </c>
      <c r="I208" s="311"/>
      <c r="J208" s="311"/>
      <c r="K208" s="355"/>
    </row>
    <row r="209" spans="2:11" s="1" customFormat="1" ht="15" customHeight="1">
      <c r="B209" s="334"/>
      <c r="C209" s="340"/>
      <c r="D209" s="311"/>
      <c r="E209" s="311"/>
      <c r="F209" s="333" t="s">
        <v>705</v>
      </c>
      <c r="G209" s="311"/>
      <c r="H209" s="311" t="s">
        <v>706</v>
      </c>
      <c r="I209" s="311"/>
      <c r="J209" s="311"/>
      <c r="K209" s="355"/>
    </row>
    <row r="210" spans="2:11" s="1" customFormat="1" ht="15" customHeight="1">
      <c r="B210" s="334"/>
      <c r="C210" s="311"/>
      <c r="D210" s="311"/>
      <c r="E210" s="311"/>
      <c r="F210" s="333" t="s">
        <v>703</v>
      </c>
      <c r="G210" s="311"/>
      <c r="H210" s="311" t="s">
        <v>869</v>
      </c>
      <c r="I210" s="311"/>
      <c r="J210" s="311"/>
      <c r="K210" s="355"/>
    </row>
    <row r="211" spans="2:11" s="1" customFormat="1" ht="15" customHeight="1">
      <c r="B211" s="372"/>
      <c r="C211" s="340"/>
      <c r="D211" s="340"/>
      <c r="E211" s="340"/>
      <c r="F211" s="333" t="s">
        <v>707</v>
      </c>
      <c r="G211" s="318"/>
      <c r="H211" s="359" t="s">
        <v>708</v>
      </c>
      <c r="I211" s="359"/>
      <c r="J211" s="359"/>
      <c r="K211" s="373"/>
    </row>
    <row r="212" spans="2:11" s="1" customFormat="1" ht="15" customHeight="1">
      <c r="B212" s="372"/>
      <c r="C212" s="340"/>
      <c r="D212" s="340"/>
      <c r="E212" s="340"/>
      <c r="F212" s="333" t="s">
        <v>594</v>
      </c>
      <c r="G212" s="318"/>
      <c r="H212" s="359" t="s">
        <v>870</v>
      </c>
      <c r="I212" s="359"/>
      <c r="J212" s="359"/>
      <c r="K212" s="373"/>
    </row>
    <row r="213" spans="2:11" s="1" customFormat="1" ht="15" customHeight="1">
      <c r="B213" s="372"/>
      <c r="C213" s="340"/>
      <c r="D213" s="340"/>
      <c r="E213" s="340"/>
      <c r="F213" s="374"/>
      <c r="G213" s="318"/>
      <c r="H213" s="375"/>
      <c r="I213" s="375"/>
      <c r="J213" s="375"/>
      <c r="K213" s="373"/>
    </row>
    <row r="214" spans="2:11" s="1" customFormat="1" ht="15" customHeight="1">
      <c r="B214" s="372"/>
      <c r="C214" s="311" t="s">
        <v>832</v>
      </c>
      <c r="D214" s="340"/>
      <c r="E214" s="340"/>
      <c r="F214" s="333">
        <v>1</v>
      </c>
      <c r="G214" s="318"/>
      <c r="H214" s="359" t="s">
        <v>871</v>
      </c>
      <c r="I214" s="359"/>
      <c r="J214" s="359"/>
      <c r="K214" s="373"/>
    </row>
    <row r="215" spans="2:11" s="1" customFormat="1" ht="15" customHeight="1">
      <c r="B215" s="372"/>
      <c r="C215" s="340"/>
      <c r="D215" s="340"/>
      <c r="E215" s="340"/>
      <c r="F215" s="333">
        <v>2</v>
      </c>
      <c r="G215" s="318"/>
      <c r="H215" s="359" t="s">
        <v>872</v>
      </c>
      <c r="I215" s="359"/>
      <c r="J215" s="359"/>
      <c r="K215" s="373"/>
    </row>
    <row r="216" spans="2:11" s="1" customFormat="1" ht="15" customHeight="1">
      <c r="B216" s="372"/>
      <c r="C216" s="340"/>
      <c r="D216" s="340"/>
      <c r="E216" s="340"/>
      <c r="F216" s="333">
        <v>3</v>
      </c>
      <c r="G216" s="318"/>
      <c r="H216" s="359" t="s">
        <v>873</v>
      </c>
      <c r="I216" s="359"/>
      <c r="J216" s="359"/>
      <c r="K216" s="373"/>
    </row>
    <row r="217" spans="2:11" s="1" customFormat="1" ht="15" customHeight="1">
      <c r="B217" s="372"/>
      <c r="C217" s="340"/>
      <c r="D217" s="340"/>
      <c r="E217" s="340"/>
      <c r="F217" s="333">
        <v>4</v>
      </c>
      <c r="G217" s="318"/>
      <c r="H217" s="359" t="s">
        <v>874</v>
      </c>
      <c r="I217" s="359"/>
      <c r="J217" s="359"/>
      <c r="K217" s="373"/>
    </row>
    <row r="218" spans="2:11" s="1" customFormat="1" ht="12.75" customHeight="1">
      <c r="B218" s="376"/>
      <c r="C218" s="377"/>
      <c r="D218" s="377"/>
      <c r="E218" s="377"/>
      <c r="F218" s="377"/>
      <c r="G218" s="377"/>
      <c r="H218" s="377"/>
      <c r="I218" s="377"/>
      <c r="J218" s="377"/>
      <c r="K218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DESKTOP-UAUQQNC\Lubomír Novák</dc:creator>
  <cp:keywords/>
  <dc:description/>
  <cp:lastModifiedBy>DESKTOP-UAUQQNC\Lubomír Novák</cp:lastModifiedBy>
  <dcterms:created xsi:type="dcterms:W3CDTF">2019-11-13T09:08:36Z</dcterms:created>
  <dcterms:modified xsi:type="dcterms:W3CDTF">2019-11-13T09:08:40Z</dcterms:modified>
  <cp:category/>
  <cp:version/>
  <cp:contentType/>
  <cp:contentStatus/>
</cp:coreProperties>
</file>