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ing.Janda Sauna Frenštát 030521\"/>
    </mc:Choice>
  </mc:AlternateContent>
  <bookViews>
    <workbookView xWindow="0" yWindow="0" windowWidth="0" windowHeight="0"/>
  </bookViews>
  <sheets>
    <sheet name="Rekapitulace stavby" sheetId="1" r:id="rId1"/>
    <sheet name="01 - Architektonicko - st..." sheetId="2" r:id="rId2"/>
    <sheet name="02 - Elektroinstalační práce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Architektonicko - st...'!$C$98:$K$707</definedName>
    <definedName name="_xlnm.Print_Area" localSheetId="1">'01 - Architektonicko - st...'!$C$4:$J$39,'01 - Architektonicko - st...'!$C$45:$J$80,'01 - Architektonicko - st...'!$C$86:$K$707</definedName>
    <definedName name="_xlnm.Print_Titles" localSheetId="1">'01 - Architektonicko - st...'!$98:$98</definedName>
    <definedName name="_xlnm._FilterDatabase" localSheetId="2" hidden="1">'02 - Elektroinstalační práce'!$C$85:$K$118</definedName>
    <definedName name="_xlnm.Print_Area" localSheetId="2">'02 - Elektroinstalační práce'!$C$4:$J$39,'02 - Elektroinstalační práce'!$C$45:$J$67,'02 - Elektroinstalační práce'!$C$73:$K$118</definedName>
    <definedName name="_xlnm.Print_Titles" localSheetId="2">'02 - Elektroinstalační práce'!$85:$85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T87"/>
  <c r="R88"/>
  <c r="R87"/>
  <c r="P88"/>
  <c r="P87"/>
  <c r="F80"/>
  <c r="E78"/>
  <c r="F52"/>
  <c r="E50"/>
  <c r="J24"/>
  <c r="E24"/>
  <c r="J83"/>
  <c r="J23"/>
  <c r="J21"/>
  <c r="E21"/>
  <c r="J54"/>
  <c r="J20"/>
  <c r="J18"/>
  <c r="E18"/>
  <c r="F83"/>
  <c r="J17"/>
  <c r="J15"/>
  <c r="E15"/>
  <c r="F54"/>
  <c r="J14"/>
  <c r="J12"/>
  <c r="J80"/>
  <c r="E7"/>
  <c r="E76"/>
  <c i="2" r="J37"/>
  <c r="J36"/>
  <c i="1" r="AY55"/>
  <c i="2" r="J35"/>
  <c i="1" r="AX55"/>
  <c i="2" r="BI707"/>
  <c r="BH707"/>
  <c r="BG707"/>
  <c r="BF707"/>
  <c r="T707"/>
  <c r="T706"/>
  <c r="R707"/>
  <c r="R706"/>
  <c r="P707"/>
  <c r="P706"/>
  <c r="BI687"/>
  <c r="BH687"/>
  <c r="BG687"/>
  <c r="BF687"/>
  <c r="T687"/>
  <c r="T671"/>
  <c r="R687"/>
  <c r="R671"/>
  <c r="P687"/>
  <c r="BI672"/>
  <c r="BH672"/>
  <c r="BG672"/>
  <c r="BF672"/>
  <c r="T672"/>
  <c r="R672"/>
  <c r="P672"/>
  <c r="BI667"/>
  <c r="BH667"/>
  <c r="BG667"/>
  <c r="BF667"/>
  <c r="T667"/>
  <c r="R667"/>
  <c r="P667"/>
  <c r="BI663"/>
  <c r="BH663"/>
  <c r="BG663"/>
  <c r="BF663"/>
  <c r="T663"/>
  <c r="R663"/>
  <c r="P663"/>
  <c r="BI654"/>
  <c r="BH654"/>
  <c r="BG654"/>
  <c r="BF654"/>
  <c r="T654"/>
  <c r="R654"/>
  <c r="P654"/>
  <c r="BI645"/>
  <c r="BH645"/>
  <c r="BG645"/>
  <c r="BF645"/>
  <c r="T645"/>
  <c r="R645"/>
  <c r="P645"/>
  <c r="BI636"/>
  <c r="BH636"/>
  <c r="BG636"/>
  <c r="BF636"/>
  <c r="T636"/>
  <c r="R636"/>
  <c r="P636"/>
  <c r="BI634"/>
  <c r="BH634"/>
  <c r="BG634"/>
  <c r="BF634"/>
  <c r="T634"/>
  <c r="R634"/>
  <c r="P634"/>
  <c r="BI629"/>
  <c r="BH629"/>
  <c r="BG629"/>
  <c r="BF629"/>
  <c r="T629"/>
  <c r="R629"/>
  <c r="P629"/>
  <c r="BI624"/>
  <c r="BH624"/>
  <c r="BG624"/>
  <c r="BF624"/>
  <c r="T624"/>
  <c r="R624"/>
  <c r="P624"/>
  <c r="BI616"/>
  <c r="BH616"/>
  <c r="BG616"/>
  <c r="BF616"/>
  <c r="T616"/>
  <c r="R616"/>
  <c r="P616"/>
  <c r="BI609"/>
  <c r="BH609"/>
  <c r="BG609"/>
  <c r="BF609"/>
  <c r="T609"/>
  <c r="R609"/>
  <c r="P609"/>
  <c r="BI607"/>
  <c r="BH607"/>
  <c r="BG607"/>
  <c r="BF607"/>
  <c r="T607"/>
  <c r="R607"/>
  <c r="P607"/>
  <c r="BI599"/>
  <c r="BH599"/>
  <c r="BG599"/>
  <c r="BF599"/>
  <c r="T599"/>
  <c r="R599"/>
  <c r="P599"/>
  <c r="BI592"/>
  <c r="BH592"/>
  <c r="BG592"/>
  <c r="BF592"/>
  <c r="T592"/>
  <c r="R592"/>
  <c r="P592"/>
  <c r="BI587"/>
  <c r="BH587"/>
  <c r="BG587"/>
  <c r="BF587"/>
  <c r="T587"/>
  <c r="R587"/>
  <c r="P587"/>
  <c r="BI580"/>
  <c r="BH580"/>
  <c r="BG580"/>
  <c r="BF580"/>
  <c r="T580"/>
  <c r="R580"/>
  <c r="P580"/>
  <c r="BI573"/>
  <c r="BH573"/>
  <c r="BG573"/>
  <c r="BF573"/>
  <c r="T573"/>
  <c r="R573"/>
  <c r="P573"/>
  <c r="BI566"/>
  <c r="BH566"/>
  <c r="BG566"/>
  <c r="BF566"/>
  <c r="T566"/>
  <c r="R566"/>
  <c r="P566"/>
  <c r="BI559"/>
  <c r="BH559"/>
  <c r="BG559"/>
  <c r="BF559"/>
  <c r="T559"/>
  <c r="R559"/>
  <c r="P559"/>
  <c r="BI557"/>
  <c r="BH557"/>
  <c r="BG557"/>
  <c r="BF557"/>
  <c r="T557"/>
  <c r="R557"/>
  <c r="P557"/>
  <c r="BI552"/>
  <c r="BH552"/>
  <c r="BG552"/>
  <c r="BF552"/>
  <c r="T552"/>
  <c r="R552"/>
  <c r="P552"/>
  <c r="BI546"/>
  <c r="BH546"/>
  <c r="BG546"/>
  <c r="BF546"/>
  <c r="T546"/>
  <c r="R546"/>
  <c r="P546"/>
  <c r="BI541"/>
  <c r="BH541"/>
  <c r="BG541"/>
  <c r="BF541"/>
  <c r="T541"/>
  <c r="R541"/>
  <c r="P541"/>
  <c r="BI536"/>
  <c r="BH536"/>
  <c r="BG536"/>
  <c r="BF536"/>
  <c r="T536"/>
  <c r="R536"/>
  <c r="P536"/>
  <c r="BI534"/>
  <c r="BH534"/>
  <c r="BG534"/>
  <c r="BF534"/>
  <c r="T534"/>
  <c r="R534"/>
  <c r="P534"/>
  <c r="BI529"/>
  <c r="BH529"/>
  <c r="BG529"/>
  <c r="BF529"/>
  <c r="T529"/>
  <c r="R529"/>
  <c r="P529"/>
  <c r="BI524"/>
  <c r="BH524"/>
  <c r="BG524"/>
  <c r="BF524"/>
  <c r="T524"/>
  <c r="R524"/>
  <c r="P524"/>
  <c r="BI519"/>
  <c r="BH519"/>
  <c r="BG519"/>
  <c r="BF519"/>
  <c r="T519"/>
  <c r="R519"/>
  <c r="P519"/>
  <c r="BI514"/>
  <c r="BH514"/>
  <c r="BG514"/>
  <c r="BF514"/>
  <c r="T514"/>
  <c r="R514"/>
  <c r="P514"/>
  <c r="BI509"/>
  <c r="BH509"/>
  <c r="BG509"/>
  <c r="BF509"/>
  <c r="T509"/>
  <c r="R509"/>
  <c r="P509"/>
  <c r="BI504"/>
  <c r="BH504"/>
  <c r="BG504"/>
  <c r="BF504"/>
  <c r="T504"/>
  <c r="R504"/>
  <c r="P504"/>
  <c r="BI499"/>
  <c r="BH499"/>
  <c r="BG499"/>
  <c r="BF499"/>
  <c r="T499"/>
  <c r="R499"/>
  <c r="P499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7"/>
  <c r="BH477"/>
  <c r="BG477"/>
  <c r="BF477"/>
  <c r="T477"/>
  <c r="R477"/>
  <c r="P477"/>
  <c r="BI471"/>
  <c r="BH471"/>
  <c r="BG471"/>
  <c r="BF471"/>
  <c r="T471"/>
  <c r="R471"/>
  <c r="P471"/>
  <c r="BI469"/>
  <c r="BH469"/>
  <c r="BG469"/>
  <c r="BF469"/>
  <c r="T469"/>
  <c r="R469"/>
  <c r="P469"/>
  <c r="BI464"/>
  <c r="BH464"/>
  <c r="BG464"/>
  <c r="BF464"/>
  <c r="T464"/>
  <c r="R464"/>
  <c r="P464"/>
  <c r="BI459"/>
  <c r="BH459"/>
  <c r="BG459"/>
  <c r="BF459"/>
  <c r="T459"/>
  <c r="R459"/>
  <c r="P459"/>
  <c r="BI454"/>
  <c r="BH454"/>
  <c r="BG454"/>
  <c r="BF454"/>
  <c r="T454"/>
  <c r="R454"/>
  <c r="P454"/>
  <c r="BI452"/>
  <c r="BH452"/>
  <c r="BG452"/>
  <c r="BF452"/>
  <c r="T452"/>
  <c r="R452"/>
  <c r="P452"/>
  <c r="BI448"/>
  <c r="BH448"/>
  <c r="BG448"/>
  <c r="BF448"/>
  <c r="T448"/>
  <c r="R448"/>
  <c r="P448"/>
  <c r="BI444"/>
  <c r="BH444"/>
  <c r="BG444"/>
  <c r="BF444"/>
  <c r="T444"/>
  <c r="R444"/>
  <c r="P444"/>
  <c r="BI442"/>
  <c r="BH442"/>
  <c r="BG442"/>
  <c r="BF442"/>
  <c r="T442"/>
  <c r="R442"/>
  <c r="P442"/>
  <c r="BI438"/>
  <c r="BH438"/>
  <c r="BG438"/>
  <c r="BF438"/>
  <c r="T438"/>
  <c r="R438"/>
  <c r="P438"/>
  <c r="BI433"/>
  <c r="BH433"/>
  <c r="BG433"/>
  <c r="BF433"/>
  <c r="T433"/>
  <c r="R433"/>
  <c r="P433"/>
  <c r="BI428"/>
  <c r="BH428"/>
  <c r="BG428"/>
  <c r="BF428"/>
  <c r="T428"/>
  <c r="R428"/>
  <c r="P428"/>
  <c r="BI427"/>
  <c r="BH427"/>
  <c r="BG427"/>
  <c r="BF427"/>
  <c r="T427"/>
  <c r="R427"/>
  <c r="P427"/>
  <c r="BI425"/>
  <c r="BH425"/>
  <c r="BG425"/>
  <c r="BF425"/>
  <c r="T425"/>
  <c r="R425"/>
  <c r="P425"/>
  <c r="BI419"/>
  <c r="BH419"/>
  <c r="BG419"/>
  <c r="BF419"/>
  <c r="T419"/>
  <c r="R419"/>
  <c r="P419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399"/>
  <c r="BH399"/>
  <c r="BG399"/>
  <c r="BF399"/>
  <c r="T399"/>
  <c r="R399"/>
  <c r="P399"/>
  <c r="BI393"/>
  <c r="BH393"/>
  <c r="BG393"/>
  <c r="BF393"/>
  <c r="T393"/>
  <c r="R393"/>
  <c r="P393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60"/>
  <c r="BH360"/>
  <c r="BG360"/>
  <c r="BF360"/>
  <c r="T360"/>
  <c r="R360"/>
  <c r="P360"/>
  <c r="BI353"/>
  <c r="BH353"/>
  <c r="BG353"/>
  <c r="BF353"/>
  <c r="T353"/>
  <c r="R353"/>
  <c r="P353"/>
  <c r="BI348"/>
  <c r="BH348"/>
  <c r="BG348"/>
  <c r="BF348"/>
  <c r="T348"/>
  <c r="R348"/>
  <c r="P348"/>
  <c r="BI345"/>
  <c r="BH345"/>
  <c r="BG345"/>
  <c r="BF345"/>
  <c r="T345"/>
  <c r="T344"/>
  <c r="R345"/>
  <c r="R344"/>
  <c r="P345"/>
  <c r="P344"/>
  <c r="BI343"/>
  <c r="BH343"/>
  <c r="BG343"/>
  <c r="BF343"/>
  <c r="T343"/>
  <c r="R343"/>
  <c r="P343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1"/>
  <c r="BH331"/>
  <c r="BG331"/>
  <c r="BF331"/>
  <c r="T331"/>
  <c r="R331"/>
  <c r="P331"/>
  <c r="BI322"/>
  <c r="BH322"/>
  <c r="BG322"/>
  <c r="BF322"/>
  <c r="T322"/>
  <c r="R322"/>
  <c r="P322"/>
  <c r="BI317"/>
  <c r="BH317"/>
  <c r="BG317"/>
  <c r="BF317"/>
  <c r="T317"/>
  <c r="R317"/>
  <c r="P317"/>
  <c r="BI312"/>
  <c r="BH312"/>
  <c r="BG312"/>
  <c r="BF312"/>
  <c r="T312"/>
  <c r="R312"/>
  <c r="P312"/>
  <c r="BI306"/>
  <c r="BH306"/>
  <c r="BG306"/>
  <c r="BF306"/>
  <c r="T306"/>
  <c r="R306"/>
  <c r="P306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80"/>
  <c r="BH280"/>
  <c r="BG280"/>
  <c r="BF280"/>
  <c r="T280"/>
  <c r="R280"/>
  <c r="P280"/>
  <c r="BI274"/>
  <c r="BH274"/>
  <c r="BG274"/>
  <c r="BF274"/>
  <c r="T274"/>
  <c r="R274"/>
  <c r="P274"/>
  <c r="BI268"/>
  <c r="BH268"/>
  <c r="BG268"/>
  <c r="BF268"/>
  <c r="T268"/>
  <c r="R268"/>
  <c r="P268"/>
  <c r="BI260"/>
  <c r="BH260"/>
  <c r="BG260"/>
  <c r="BF260"/>
  <c r="T260"/>
  <c r="R260"/>
  <c r="P260"/>
  <c r="BI257"/>
  <c r="BH257"/>
  <c r="BG257"/>
  <c r="BF257"/>
  <c r="T257"/>
  <c r="R257"/>
  <c r="P257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26"/>
  <c r="BH226"/>
  <c r="BG226"/>
  <c r="BF226"/>
  <c r="T226"/>
  <c r="R226"/>
  <c r="P226"/>
  <c r="BI215"/>
  <c r="BH215"/>
  <c r="BG215"/>
  <c r="BF215"/>
  <c r="T215"/>
  <c r="R215"/>
  <c r="P215"/>
  <c r="BI207"/>
  <c r="BH207"/>
  <c r="BG207"/>
  <c r="BF207"/>
  <c r="T207"/>
  <c r="R207"/>
  <c r="P207"/>
  <c r="BI196"/>
  <c r="BH196"/>
  <c r="BG196"/>
  <c r="BF196"/>
  <c r="T196"/>
  <c r="R196"/>
  <c r="P196"/>
  <c r="BI183"/>
  <c r="BH183"/>
  <c r="BG183"/>
  <c r="BF183"/>
  <c r="T183"/>
  <c r="R183"/>
  <c r="P183"/>
  <c r="BI177"/>
  <c r="BH177"/>
  <c r="BG177"/>
  <c r="BF177"/>
  <c r="T177"/>
  <c r="R177"/>
  <c r="P177"/>
  <c r="BI164"/>
  <c r="BH164"/>
  <c r="BG164"/>
  <c r="BF164"/>
  <c r="T164"/>
  <c r="R164"/>
  <c r="P164"/>
  <c r="BI156"/>
  <c r="BH156"/>
  <c r="BG156"/>
  <c r="BF156"/>
  <c r="T156"/>
  <c r="R156"/>
  <c r="P156"/>
  <c r="BI144"/>
  <c r="BH144"/>
  <c r="BG144"/>
  <c r="BF144"/>
  <c r="T144"/>
  <c r="R144"/>
  <c r="P144"/>
  <c r="BI137"/>
  <c r="BH137"/>
  <c r="BG137"/>
  <c r="BF137"/>
  <c r="T137"/>
  <c r="R137"/>
  <c r="P137"/>
  <c r="BI129"/>
  <c r="BH129"/>
  <c r="BG129"/>
  <c r="BF129"/>
  <c r="T129"/>
  <c r="R129"/>
  <c r="P129"/>
  <c r="BI121"/>
  <c r="BH121"/>
  <c r="BG121"/>
  <c r="BF121"/>
  <c r="T121"/>
  <c r="R121"/>
  <c r="P121"/>
  <c r="BI116"/>
  <c r="BH116"/>
  <c r="BG116"/>
  <c r="BF116"/>
  <c r="T116"/>
  <c r="R116"/>
  <c r="P116"/>
  <c r="BI108"/>
  <c r="BH108"/>
  <c r="BG108"/>
  <c r="BF108"/>
  <c r="T108"/>
  <c r="R108"/>
  <c r="P108"/>
  <c r="BI102"/>
  <c r="BH102"/>
  <c r="BG102"/>
  <c r="BF102"/>
  <c r="T102"/>
  <c r="R102"/>
  <c r="P102"/>
  <c r="J95"/>
  <c r="F95"/>
  <c r="F93"/>
  <c r="E91"/>
  <c r="J54"/>
  <c r="F54"/>
  <c r="F52"/>
  <c r="E50"/>
  <c r="J24"/>
  <c r="E24"/>
  <c r="J96"/>
  <c r="J23"/>
  <c r="J18"/>
  <c r="E18"/>
  <c r="F55"/>
  <c r="J17"/>
  <c r="J12"/>
  <c r="J93"/>
  <c r="E7"/>
  <c r="E89"/>
  <c i="1" r="L50"/>
  <c r="AM50"/>
  <c r="AM49"/>
  <c r="L49"/>
  <c r="AM47"/>
  <c r="L47"/>
  <c r="L45"/>
  <c r="L44"/>
  <c i="3" r="BK117"/>
  <c r="J107"/>
  <c r="J94"/>
  <c i="2" r="BK667"/>
  <c r="J592"/>
  <c r="J541"/>
  <c r="BK487"/>
  <c r="BK459"/>
  <c r="BK442"/>
  <c r="J413"/>
  <c r="BK362"/>
  <c r="BK339"/>
  <c r="J312"/>
  <c r="BK268"/>
  <c r="BK257"/>
  <c r="J121"/>
  <c i="3" r="BK111"/>
  <c r="BK104"/>
  <c r="J99"/>
  <c r="J95"/>
  <c i="2" r="J663"/>
  <c r="J616"/>
  <c r="J587"/>
  <c r="BK552"/>
  <c r="J524"/>
  <c r="BK477"/>
  <c r="BK454"/>
  <c r="J425"/>
  <c r="BK378"/>
  <c r="J360"/>
  <c r="BK331"/>
  <c r="J300"/>
  <c r="J285"/>
  <c r="J241"/>
  <c r="BK196"/>
  <c r="J108"/>
  <c i="3" r="J113"/>
  <c r="BK102"/>
  <c r="J93"/>
  <c i="2" r="J636"/>
  <c r="J573"/>
  <c r="BK524"/>
  <c r="J509"/>
  <c r="J477"/>
  <c r="J444"/>
  <c r="BK383"/>
  <c r="BK360"/>
  <c r="BK322"/>
  <c r="J280"/>
  <c r="BK236"/>
  <c r="J177"/>
  <c r="BK144"/>
  <c i="3" r="BK110"/>
  <c r="BK99"/>
  <c r="BK91"/>
  <c i="2" r="BK687"/>
  <c r="J624"/>
  <c r="J599"/>
  <c r="BK529"/>
  <c r="J452"/>
  <c r="BK409"/>
  <c r="J391"/>
  <c r="J370"/>
  <c r="BK340"/>
  <c r="J257"/>
  <c r="BK137"/>
  <c r="BK108"/>
  <c i="3" r="BK118"/>
  <c r="J108"/>
  <c r="J91"/>
  <c i="2" r="BK663"/>
  <c r="J552"/>
  <c r="BK504"/>
  <c r="BK469"/>
  <c r="BK444"/>
  <c r="J427"/>
  <c r="BK405"/>
  <c r="J353"/>
  <c r="J340"/>
  <c r="BK317"/>
  <c r="J274"/>
  <c r="J251"/>
  <c r="J144"/>
  <c i="3" r="J117"/>
  <c r="BK109"/>
  <c r="J102"/>
  <c r="J88"/>
  <c i="2" r="BK654"/>
  <c r="BK629"/>
  <c r="J566"/>
  <c r="J546"/>
  <c r="BK514"/>
  <c r="BK491"/>
  <c r="J459"/>
  <c r="BK428"/>
  <c r="J393"/>
  <c r="BK370"/>
  <c r="J339"/>
  <c r="BK306"/>
  <c r="J246"/>
  <c r="BK207"/>
  <c r="BK156"/>
  <c r="BK102"/>
  <c i="3" r="J112"/>
  <c r="BK98"/>
  <c i="2" r="J654"/>
  <c r="BK592"/>
  <c r="BK566"/>
  <c r="J529"/>
  <c r="J504"/>
  <c r="J471"/>
  <c r="J442"/>
  <c r="BK427"/>
  <c r="J362"/>
  <c r="J331"/>
  <c r="BK285"/>
  <c r="BK241"/>
  <c r="J207"/>
  <c r="J137"/>
  <c i="3" r="BK107"/>
  <c r="J98"/>
  <c r="J90"/>
  <c i="2" r="J687"/>
  <c r="J629"/>
  <c r="J607"/>
  <c r="J534"/>
  <c r="J495"/>
  <c r="BK433"/>
  <c r="J399"/>
  <c r="BK374"/>
  <c r="BK348"/>
  <c r="BK260"/>
  <c r="BK177"/>
  <c i="1" r="AS54"/>
  <c i="3" r="BK112"/>
  <c r="J103"/>
  <c i="2" r="J672"/>
  <c r="BK599"/>
  <c r="BK546"/>
  <c r="J499"/>
  <c r="J464"/>
  <c r="BK452"/>
  <c r="J438"/>
  <c r="J409"/>
  <c r="J383"/>
  <c r="BK343"/>
  <c r="J322"/>
  <c r="BK280"/>
  <c r="J196"/>
  <c r="BK129"/>
  <c i="3" r="J118"/>
  <c r="J110"/>
  <c r="BK103"/>
  <c r="J97"/>
  <c i="2" r="BK672"/>
  <c r="BK636"/>
  <c r="BK607"/>
  <c r="J557"/>
  <c r="BK534"/>
  <c r="BK495"/>
  <c r="BK464"/>
  <c r="J433"/>
  <c r="BK399"/>
  <c r="BK391"/>
  <c r="J343"/>
  <c r="J317"/>
  <c r="BK295"/>
  <c r="J215"/>
  <c r="J183"/>
  <c r="BK116"/>
  <c i="3" r="J114"/>
  <c r="J109"/>
  <c r="BK88"/>
  <c i="2" r="BK624"/>
  <c r="J580"/>
  <c r="BK536"/>
  <c r="BK519"/>
  <c r="J491"/>
  <c r="J469"/>
  <c r="J428"/>
  <c r="J378"/>
  <c r="J345"/>
  <c r="BK300"/>
  <c r="BK246"/>
  <c r="BK215"/>
  <c r="J156"/>
  <c i="3" r="J111"/>
  <c r="J106"/>
  <c r="BK95"/>
  <c i="2" r="BK707"/>
  <c r="J667"/>
  <c r="BK616"/>
  <c r="BK580"/>
  <c r="J519"/>
  <c r="J454"/>
  <c r="BK413"/>
  <c r="BK393"/>
  <c r="BK353"/>
  <c r="BK274"/>
  <c r="J236"/>
  <c r="J116"/>
  <c i="3" r="BK113"/>
  <c r="J104"/>
  <c r="BK90"/>
  <c i="2" r="J634"/>
  <c r="BK573"/>
  <c r="J536"/>
  <c r="J483"/>
  <c r="BK448"/>
  <c r="BK425"/>
  <c r="BK387"/>
  <c r="J348"/>
  <c r="BK338"/>
  <c r="J295"/>
  <c r="J260"/>
  <c r="J164"/>
  <c i="3" r="BK114"/>
  <c r="BK106"/>
  <c r="BK101"/>
  <c r="BK94"/>
  <c i="2" r="J645"/>
  <c r="BK609"/>
  <c r="BK559"/>
  <c r="BK541"/>
  <c r="BK499"/>
  <c r="BK471"/>
  <c r="BK438"/>
  <c r="J405"/>
  <c r="J374"/>
  <c r="BK345"/>
  <c r="BK312"/>
  <c r="J290"/>
  <c r="BK226"/>
  <c r="BK183"/>
  <c r="BK121"/>
  <c i="3" r="BK116"/>
  <c r="BK108"/>
  <c r="BK97"/>
  <c i="2" r="BK645"/>
  <c r="BK587"/>
  <c r="J559"/>
  <c r="J514"/>
  <c r="J487"/>
  <c r="J448"/>
  <c r="BK419"/>
  <c r="BK366"/>
  <c r="J338"/>
  <c r="J306"/>
  <c r="J268"/>
  <c r="J226"/>
  <c r="BK164"/>
  <c i="3" r="J116"/>
  <c r="J101"/>
  <c r="BK93"/>
  <c i="2" r="J707"/>
  <c r="BK634"/>
  <c r="J609"/>
  <c r="BK557"/>
  <c r="BK509"/>
  <c r="BK483"/>
  <c r="J419"/>
  <c r="J387"/>
  <c r="J366"/>
  <c r="BK290"/>
  <c r="BK251"/>
  <c r="J129"/>
  <c r="J102"/>
  <c l="1" r="P671"/>
  <c r="P101"/>
  <c r="P136"/>
  <c r="T256"/>
  <c r="T337"/>
  <c r="P347"/>
  <c r="P361"/>
  <c r="P392"/>
  <c r="P426"/>
  <c r="P443"/>
  <c r="R453"/>
  <c r="R470"/>
  <c r="R535"/>
  <c r="R558"/>
  <c r="T608"/>
  <c r="R635"/>
  <c r="T101"/>
  <c r="R136"/>
  <c r="R256"/>
  <c r="R337"/>
  <c r="BK361"/>
  <c r="J361"/>
  <c r="J68"/>
  <c r="BK392"/>
  <c r="J392"/>
  <c r="J69"/>
  <c r="BK426"/>
  <c r="J426"/>
  <c r="J70"/>
  <c r="BK443"/>
  <c r="J443"/>
  <c r="J71"/>
  <c r="R443"/>
  <c r="BK470"/>
  <c r="J470"/>
  <c r="J73"/>
  <c r="BK535"/>
  <c r="J535"/>
  <c r="J74"/>
  <c r="T535"/>
  <c r="T558"/>
  <c r="R608"/>
  <c r="P635"/>
  <c i="3" r="BK92"/>
  <c r="J92"/>
  <c r="J62"/>
  <c r="R92"/>
  <c r="P96"/>
  <c r="BK100"/>
  <c r="J100"/>
  <c r="J64"/>
  <c r="R100"/>
  <c i="2" r="BK101"/>
  <c r="J101"/>
  <c r="J61"/>
  <c r="BK136"/>
  <c r="J136"/>
  <c r="J62"/>
  <c r="BK256"/>
  <c r="J256"/>
  <c r="J63"/>
  <c r="BK337"/>
  <c r="J337"/>
  <c r="J64"/>
  <c r="BK347"/>
  <c r="J347"/>
  <c r="J67"/>
  <c r="R347"/>
  <c r="T361"/>
  <c r="T392"/>
  <c r="T426"/>
  <c r="T443"/>
  <c r="T453"/>
  <c r="T470"/>
  <c r="BK558"/>
  <c r="J558"/>
  <c r="J75"/>
  <c i="3" r="P89"/>
  <c r="T89"/>
  <c r="T92"/>
  <c r="R96"/>
  <c r="BK105"/>
  <c r="J105"/>
  <c r="J65"/>
  <c r="R105"/>
  <c i="2" r="R101"/>
  <c r="R100"/>
  <c r="T136"/>
  <c r="P256"/>
  <c r="P337"/>
  <c r="T347"/>
  <c r="R361"/>
  <c r="R392"/>
  <c r="R426"/>
  <c r="BK453"/>
  <c r="J453"/>
  <c r="J72"/>
  <c r="P453"/>
  <c r="P470"/>
  <c r="P535"/>
  <c r="P558"/>
  <c r="BK608"/>
  <c r="J608"/>
  <c r="J76"/>
  <c r="P608"/>
  <c r="BK635"/>
  <c r="J635"/>
  <c r="J77"/>
  <c r="T635"/>
  <c i="3" r="BK89"/>
  <c r="J89"/>
  <c r="J61"/>
  <c r="R89"/>
  <c r="P92"/>
  <c r="BK96"/>
  <c r="J96"/>
  <c r="J63"/>
  <c r="T96"/>
  <c r="P100"/>
  <c r="T100"/>
  <c r="P105"/>
  <c r="T105"/>
  <c r="BK115"/>
  <c r="J115"/>
  <c r="J66"/>
  <c r="P115"/>
  <c r="R115"/>
  <c r="T115"/>
  <c i="2" r="E48"/>
  <c r="BE144"/>
  <c r="BE156"/>
  <c r="BE196"/>
  <c r="BE207"/>
  <c r="BE215"/>
  <c r="BE241"/>
  <c r="BE280"/>
  <c r="BE295"/>
  <c r="BE300"/>
  <c r="BE306"/>
  <c r="BE317"/>
  <c r="BE331"/>
  <c r="BE338"/>
  <c r="BE343"/>
  <c r="BE345"/>
  <c r="BE360"/>
  <c r="BE378"/>
  <c r="BE399"/>
  <c r="BE425"/>
  <c r="BE427"/>
  <c r="BE438"/>
  <c r="BE442"/>
  <c r="BE444"/>
  <c r="BE464"/>
  <c r="BE471"/>
  <c r="BE487"/>
  <c r="BE499"/>
  <c r="BE534"/>
  <c r="BE536"/>
  <c r="BE546"/>
  <c r="BE566"/>
  <c r="BE587"/>
  <c r="BE654"/>
  <c r="BE687"/>
  <c r="BE707"/>
  <c r="BK706"/>
  <c r="J706"/>
  <c r="J79"/>
  <c i="3" r="F55"/>
  <c r="BE90"/>
  <c r="BE101"/>
  <c r="BE108"/>
  <c r="BE112"/>
  <c i="2" r="BE102"/>
  <c r="BE116"/>
  <c r="BE121"/>
  <c r="BE246"/>
  <c r="BE257"/>
  <c r="BE268"/>
  <c r="BE290"/>
  <c r="BE312"/>
  <c r="BE339"/>
  <c r="BE340"/>
  <c r="BE348"/>
  <c r="BE370"/>
  <c r="BE387"/>
  <c r="BE405"/>
  <c r="BE409"/>
  <c r="BE433"/>
  <c r="BE452"/>
  <c r="BE454"/>
  <c r="BE459"/>
  <c r="BE477"/>
  <c r="BE495"/>
  <c r="BE541"/>
  <c r="BE552"/>
  <c r="BE599"/>
  <c r="BE607"/>
  <c r="BE609"/>
  <c r="BE629"/>
  <c r="BE663"/>
  <c r="BE667"/>
  <c r="BE672"/>
  <c r="BK344"/>
  <c r="J344"/>
  <c r="J65"/>
  <c r="BK671"/>
  <c r="J671"/>
  <c r="J78"/>
  <c i="3" r="E48"/>
  <c r="J52"/>
  <c r="J82"/>
  <c r="BE94"/>
  <c r="BE99"/>
  <c r="BE103"/>
  <c r="BE104"/>
  <c r="BE106"/>
  <c r="BE110"/>
  <c r="BE118"/>
  <c i="2" r="J55"/>
  <c r="F96"/>
  <c r="BE129"/>
  <c r="BE137"/>
  <c r="BE164"/>
  <c r="BE183"/>
  <c r="BE251"/>
  <c r="BE260"/>
  <c r="BE274"/>
  <c r="BE362"/>
  <c r="BE383"/>
  <c r="BE419"/>
  <c r="BE448"/>
  <c r="BE469"/>
  <c r="BE483"/>
  <c r="BE504"/>
  <c r="BE519"/>
  <c r="BE573"/>
  <c r="BE592"/>
  <c r="BE634"/>
  <c i="3" r="F82"/>
  <c r="BE91"/>
  <c r="BE97"/>
  <c r="BE107"/>
  <c r="BE113"/>
  <c r="BE116"/>
  <c r="BK87"/>
  <c r="BK86"/>
  <c r="J86"/>
  <c i="2" r="J52"/>
  <c r="BE108"/>
  <c r="BE177"/>
  <c r="BE226"/>
  <c r="BE236"/>
  <c r="BE285"/>
  <c r="BE322"/>
  <c r="BE353"/>
  <c r="BE366"/>
  <c r="BE374"/>
  <c r="BE391"/>
  <c r="BE393"/>
  <c r="BE413"/>
  <c r="BE428"/>
  <c r="BE491"/>
  <c r="BE509"/>
  <c r="BE514"/>
  <c r="BE524"/>
  <c r="BE529"/>
  <c r="BE557"/>
  <c r="BE559"/>
  <c r="BE580"/>
  <c r="BE616"/>
  <c r="BE624"/>
  <c r="BE636"/>
  <c r="BE645"/>
  <c i="3" r="J55"/>
  <c r="BE88"/>
  <c r="BE93"/>
  <c r="BE95"/>
  <c r="BE98"/>
  <c r="BE102"/>
  <c r="BE109"/>
  <c r="BE111"/>
  <c r="BE114"/>
  <c r="BE117"/>
  <c i="2" r="F36"/>
  <c i="1" r="BC55"/>
  <c i="2" r="F34"/>
  <c i="1" r="BA55"/>
  <c i="2" r="F37"/>
  <c i="1" r="BD55"/>
  <c i="3" r="F36"/>
  <c i="1" r="BC56"/>
  <c i="3" r="F37"/>
  <c i="1" r="BD56"/>
  <c i="2" r="J34"/>
  <c i="1" r="AW55"/>
  <c i="3" r="J30"/>
  <c i="1" r="AG56"/>
  <c i="3" r="F35"/>
  <c i="1" r="BB56"/>
  <c i="3" r="F34"/>
  <c i="1" r="BA56"/>
  <c i="2" r="F35"/>
  <c i="1" r="BB55"/>
  <c i="3" r="J34"/>
  <c i="1" r="AW56"/>
  <c i="3" l="1" r="R86"/>
  <c r="P86"/>
  <c i="1" r="AU56"/>
  <c i="3" r="T86"/>
  <c i="2" r="R346"/>
  <c r="R99"/>
  <c r="T100"/>
  <c r="P346"/>
  <c r="P100"/>
  <c r="T346"/>
  <c r="BK100"/>
  <c r="J100"/>
  <c r="J60"/>
  <c i="3" r="J87"/>
  <c r="J60"/>
  <c r="J59"/>
  <c i="2" r="BK346"/>
  <c r="J346"/>
  <c r="J66"/>
  <c i="1" r="BC54"/>
  <c r="AY54"/>
  <c i="3" r="F33"/>
  <c i="1" r="AZ56"/>
  <c i="2" r="F33"/>
  <c i="1" r="AZ55"/>
  <c r="BD54"/>
  <c r="W33"/>
  <c i="2" r="J33"/>
  <c i="1" r="AV55"/>
  <c r="AT55"/>
  <c r="BA54"/>
  <c r="W30"/>
  <c r="BB54"/>
  <c r="AX54"/>
  <c i="3" r="J33"/>
  <c i="1" r="AV56"/>
  <c r="AT56"/>
  <c i="2" l="1" r="T99"/>
  <c r="P99"/>
  <c i="1" r="AU55"/>
  <c i="2" r="BK99"/>
  <c r="J99"/>
  <c r="J59"/>
  <c i="3" r="J39"/>
  <c i="1" r="AN56"/>
  <c r="AW54"/>
  <c r="AK30"/>
  <c r="W32"/>
  <c r="AU54"/>
  <c r="W31"/>
  <c r="AZ54"/>
  <c r="W29"/>
  <c i="2" l="1" r="J30"/>
  <c i="1" r="AG55"/>
  <c r="AN55"/>
  <c r="AV54"/>
  <c r="AK29"/>
  <c i="2" l="1" r="J39"/>
  <c i="1" r="AT54"/>
  <c r="AG54"/>
  <c l="1" r="AN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<sst xmlns="http://schemas.openxmlformats.org/spreadsheetml/2006/main">
  <si>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</si>
  <si>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</si>
  <si>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</si>
  <si>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</si>
  <si>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</si>
  <si>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{ccf9f832-8d62-4b46-90ca-574aeb61ebc9}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</si>
  <si>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</si>
  <si>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</si>
  <si>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</si>
  <si>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</si>
  <si>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</si>
  <si>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</si>
  <si>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</si>
  <si>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</si>
  <si>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N5402021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</si>
  <si>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</si>
  <si>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</si>
  <si>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sociálního zázemí v objektu sauny ve Frenštátě p.R. II.etapa -rekonstrukce vnitřních sprch</t>
  </si>
  <si>
    <t>KSO:</t>
  </si>
  <si>
    <t/>
  </si>
  <si>
    <t>CC-CZ:</t>
  </si>
  <si>
    <t>Místo:</t>
  </si>
  <si>
    <t xml:space="preserve"> </t>
  </si>
  <si>
    <t>Datum:</t>
  </si>
  <si>
    <t>3. 5. 2021</t>
  </si>
  <si>
    <t>Zadavatel:</t>
  </si>
  <si>
    <t>IČ:</t>
  </si>
  <si>
    <t>Město Frenštát p.R., nám.Míru 1, Frenštát p.R.</t>
  </si>
  <si>
    <t>DIČ:</t>
  </si>
  <si>
    <t>Uchazeč:</t>
  </si>
  <si>
    <t>Vyplň údaj</t>
  </si>
  <si>
    <t>Projektant:</t>
  </si>
  <si>
    <t>Ing.arch. Martin Janda, Lomná 1895, Frenštát p.R.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</si>
  <si>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</si>
  <si>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</si>
  <si>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</si>
  <si>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</si>
  <si>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</si>
  <si>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</si>
  <si>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</si>
  <si>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</si>
  <si>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</si>
  <si>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</si>
  <si>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</si>
  <si>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</si>
  <si>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</si>
  <si>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</si>
  <si>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</si>
  <si>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</si>
  <si>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</si>
  <si>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</si>
  <si>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</si>
  <si>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</si>
  <si>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</si>
  <si>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</si>
  <si>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</si>
  <si>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</si>
  <si>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</si>
  <si>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</si>
  <si>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</si>
  <si>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</si>
  <si>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</si>
  <si>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</si>
  <si>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</si>
  <si>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</si>
  <si>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</si>
  <si>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</si>
  <si>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</si>
  <si>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</si>
  <si>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</si>
  <si>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</si>
  <si>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</si>
  <si>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</si>
  <si>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</si>
  <si>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</si>
  <si>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</si>
  <si>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</si>
  <si>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Architektonicko - stavební řešení</t>
  </si>
  <si>
    <t>STA</t>
  </si>
  <si>
    <t>1</t>
  </si>
  <si>
    <t>{9e58066d-ed81-4cd7-9dfa-0d5bf61d7de9}</t>
  </si>
  <si>
    <t>2</t>
  </si>
  <si>
    <t>02</t>
  </si>
  <si>
    <t>Elektroinstalační práce</t>
  </si>
  <si>
    <t>{43a07db7-a549-4dbb-961c-2432cdbeefa6}</t>
  </si>
  <si>
    <t>KRYCÍ LIST SOUPISU PRACÍ</t>
  </si>
  <si>
    <t>Objekt:</t>
  </si>
  <si>
    <t>01 - Architektonicko -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</si>
  <si>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</si>
  <si>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</si>
  <si>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</si>
  <si>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</si>
  <si>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</si>
  <si>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</si>
  <si>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</si>
  <si>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</si>
  <si>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</si>
  <si>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</si>
  <si>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</si>
  <si>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</si>
  <si>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</si>
  <si>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</si>
  <si>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</si>
  <si>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</si>
  <si>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</si>
  <si>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</si>
  <si>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</si>
  <si>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</si>
  <si>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</si>
  <si>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</si>
  <si>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</si>
  <si>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</si>
  <si>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</si>
  <si>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</si>
  <si>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</si>
  <si>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</si>
  <si>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</si>
  <si>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</si>
  <si>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</si>
  <si>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</si>
  <si>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</si>
  <si>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</si>
  <si>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</si>
  <si>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</si>
  <si>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</si>
  <si>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</si>
  <si>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</si>
  <si>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</si>
  <si>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</si>
  <si>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</si>
  <si>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</si>
  <si>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317234410</t>
  </si>
  <si>
    <t>Vyzdívka mezi nosníky cihlami pálenými na maltu cementovou</t>
  </si>
  <si>
    <t>m3</t>
  </si>
  <si>
    <t>CS ÚRS 2021 01</t>
  </si>
  <si>
    <t>4</t>
  </si>
  <si>
    <t>1487837291</t>
  </si>
  <si>
    <t>VV</t>
  </si>
  <si>
    <t>půdorys 1.NP nový stav</t>
  </si>
  <si>
    <t>1.11 sprcha</t>
  </si>
  <si>
    <t>nosič I 100</t>
  </si>
  <si>
    <t>1,2*0,25*0,1</t>
  </si>
  <si>
    <t>Součet</t>
  </si>
  <si>
    <t>317944321</t>
  </si>
  <si>
    <t>Válcované nosníky dodatečně osazované do připravených otvorů bez zazdění hlav do č. 12</t>
  </si>
  <si>
    <t>t</t>
  </si>
  <si>
    <t>1156210508</t>
  </si>
  <si>
    <t>úhelník 50/50/5</t>
  </si>
  <si>
    <t>1,2*4,03*2/1000</t>
  </si>
  <si>
    <t>1,2*8,1*2/1000</t>
  </si>
  <si>
    <t>340271041</t>
  </si>
  <si>
    <t>Zazdívka otvorů v příčkách nebo stěnách pórobetonovými tvárnicemi plochy přes 0,025 m2 do 1 m2, objemová hmotnost 500 kg/m3, tloušťka příčky 150 mm</t>
  </si>
  <si>
    <t>m2</t>
  </si>
  <si>
    <t>-1290151318</t>
  </si>
  <si>
    <t>0,9*2,02</t>
  </si>
  <si>
    <t>342272225</t>
  </si>
  <si>
    <t>Příčky z pórobetonových tvárnic hladkých na tenké maltové lože objemová hmotnost do 500 kg/m3, tloušťka příčky 100 mm</t>
  </si>
  <si>
    <t>1644024290</t>
  </si>
  <si>
    <t>0,9*2*4</t>
  </si>
  <si>
    <t>0,5*2*2</t>
  </si>
  <si>
    <t>1.10 šatna</t>
  </si>
  <si>
    <t>3,62*2,74</t>
  </si>
  <si>
    <t>5</t>
  </si>
  <si>
    <t>342291121</t>
  </si>
  <si>
    <t>Ukotvení příček plochými kotvami, do konstrukce cihelné</t>
  </si>
  <si>
    <t>m</t>
  </si>
  <si>
    <t>147205045</t>
  </si>
  <si>
    <t>2*4</t>
  </si>
  <si>
    <t>2,74*2</t>
  </si>
  <si>
    <t>6</t>
  </si>
  <si>
    <t>Úpravy povrchů, podlahy a osazování výplní</t>
  </si>
  <si>
    <t>611325422</t>
  </si>
  <si>
    <t>Oprava vápenocementové omítky vnitřních ploch štukové dvouvrstvé, tloušťky do 20 mm a tloušťky štuku do 3 mm stropů, v rozsahu opravované plochy přes 10 do 30%</t>
  </si>
  <si>
    <t>66000366</t>
  </si>
  <si>
    <t>13,96</t>
  </si>
  <si>
    <t>1.15 odpočívárna</t>
  </si>
  <si>
    <t>14,6</t>
  </si>
  <si>
    <t>7</t>
  </si>
  <si>
    <t>612121112</t>
  </si>
  <si>
    <t>Zatření spár vnitřních povrchů stěrkovou hmotou, ploch z pórobetonových tvárnic stěn</t>
  </si>
  <si>
    <t>-1531316287</t>
  </si>
  <si>
    <t>(3,62+0,65)*2,74</t>
  </si>
  <si>
    <t>(3,62+0,15)*2,74</t>
  </si>
  <si>
    <t>(0,65+1+0,2+0,1+0,5+0,1+0,2+1+0,15)*2</t>
  </si>
  <si>
    <t>(0,9+0,1+0,9)*2</t>
  </si>
  <si>
    <t>(1+0,2+0,1+0,5+0,1+0,2+1)*2</t>
  </si>
  <si>
    <t>8</t>
  </si>
  <si>
    <t>612131101</t>
  </si>
  <si>
    <t>Podkladní a spojovací vrstva vnitřních omítaných ploch cementový postřik nanášený ručně celoplošně stěn</t>
  </si>
  <si>
    <t>472914197</t>
  </si>
  <si>
    <t>(2,6+0,25+0,75+0,9+0,9+1,15+2,6+5,15)*2,74</t>
  </si>
  <si>
    <t>(1,2+0,55*2)*0,2</t>
  </si>
  <si>
    <t>-(0,9*2,02)*2</t>
  </si>
  <si>
    <t>-(1,2*0,55)</t>
  </si>
  <si>
    <t>9</t>
  </si>
  <si>
    <t>612131121</t>
  </si>
  <si>
    <t>Podkladní a spojovací vrstva vnitřních omítaných ploch penetrace akrylát-silikonová nanášená ručně stěn</t>
  </si>
  <si>
    <t>311230417</t>
  </si>
  <si>
    <t>0,65*2,74</t>
  </si>
  <si>
    <t>(1+0,2+0,1+0,5+0,1+0,2+1+0,15)*2</t>
  </si>
  <si>
    <t>10</t>
  </si>
  <si>
    <t>612135101</t>
  </si>
  <si>
    <t>Hrubá výplň rýh maltou jakékoli šířky rýhy ve stěnách</t>
  </si>
  <si>
    <t>-97270753</t>
  </si>
  <si>
    <t>půdorys 1.NP rozvod vody</t>
  </si>
  <si>
    <t>(0,7+2+0,7)*0,1</t>
  </si>
  <si>
    <t>(2+3,6+1+0,4)*0,1</t>
  </si>
  <si>
    <t>11</t>
  </si>
  <si>
    <t>612142001</t>
  </si>
  <si>
    <t>Potažení vnitřních ploch pletivem v ploše nebo pruzích, na plném podkladu sklovláknitým vtlačením do tmelu stěn</t>
  </si>
  <si>
    <t>-2008147178</t>
  </si>
  <si>
    <t>12</t>
  </si>
  <si>
    <t>612311131</t>
  </si>
  <si>
    <t>Potažení vnitřních ploch štukem tloušťky do 3 mm svislých konstrukcí stěn</t>
  </si>
  <si>
    <t>-840910660</t>
  </si>
  <si>
    <t>(2,6+5,15)*2*0,74</t>
  </si>
  <si>
    <t>-(1,2*0,45)</t>
  </si>
  <si>
    <t>13</t>
  </si>
  <si>
    <t>612321111</t>
  </si>
  <si>
    <t>Omítka vápenocementová vnitřních ploch nanášená ručně jednovrstvá, tloušťky do 10 mm hrubá zatřená svislých konstrukcí stěn</t>
  </si>
  <si>
    <t>-1950565870</t>
  </si>
  <si>
    <t>14</t>
  </si>
  <si>
    <t>612325422</t>
  </si>
  <si>
    <t>Oprava vápenocementové omítky vnitřních ploch štukové dvouvrstvé, tloušťky do 20 mm a tloušťky štuku do 3 mm stěn, v rozsahu opravované plochy přes 10 do 30%</t>
  </si>
  <si>
    <t>-1306492839</t>
  </si>
  <si>
    <t>(1,5+6,2+2,62+0,4+2,7)*1,54</t>
  </si>
  <si>
    <t>-(0,9*0,8)</t>
  </si>
  <si>
    <t>(4,1+3,52+4)*1,54</t>
  </si>
  <si>
    <t>-(1,2*0,55)*2</t>
  </si>
  <si>
    <t>629991011</t>
  </si>
  <si>
    <t>Zakrytí vnějších ploch před znečištěním včetně pozdějšího odkrytí výplní otvorů a svislých ploch fólií přilepenou lepící páskou</t>
  </si>
  <si>
    <t>823770514</t>
  </si>
  <si>
    <t>1,2*0,55</t>
  </si>
  <si>
    <t>1,2*0,55*2</t>
  </si>
  <si>
    <t>16</t>
  </si>
  <si>
    <t>632450132</t>
  </si>
  <si>
    <t>Potěr cementový vyrovnávací ze suchých směsí v ploše o průměrné (střední) tl. přes 20 do 30 mm</t>
  </si>
  <si>
    <t>-975601458</t>
  </si>
  <si>
    <t>13,39</t>
  </si>
  <si>
    <t>17</t>
  </si>
  <si>
    <t>642942111</t>
  </si>
  <si>
    <t>Osazování zárubní nebo rámů kovových dveřních lisovaných nebo z úhelníků bez dveřních křídel na cementovou maltu, plochy otvoru do 2,5 m2</t>
  </si>
  <si>
    <t>kus</t>
  </si>
  <si>
    <t>-1855010508</t>
  </si>
  <si>
    <t>1+1</t>
  </si>
  <si>
    <t>18</t>
  </si>
  <si>
    <t>M</t>
  </si>
  <si>
    <t>55331487</t>
  </si>
  <si>
    <t>zárubeň jednokřídlá ocelová pro zdění tl stěny 110-150mm rozměru 800/1970, 2100mm</t>
  </si>
  <si>
    <t>-299378166</t>
  </si>
  <si>
    <t>19</t>
  </si>
  <si>
    <t>55331497</t>
  </si>
  <si>
    <t>zárubeň jednokřídlá ocelová pro zdění tl stěny 210-250mm rozměru 800/1970, 2100mm</t>
  </si>
  <si>
    <t>-1989578854</t>
  </si>
  <si>
    <t>Ostatní konstrukce a práce, bourání</t>
  </si>
  <si>
    <t>20</t>
  </si>
  <si>
    <t>949101111</t>
  </si>
  <si>
    <t>Lešení pomocné pracovní pro objekty pozemních staveb pro zatížení do 150 kg/m2, o výšce lešeňové podlahy do 1,9 m</t>
  </si>
  <si>
    <t>1998134455</t>
  </si>
  <si>
    <t>13,69+14,6+13,39</t>
  </si>
  <si>
    <t>953001</t>
  </si>
  <si>
    <t xml:space="preserve">Osazení drobných kovových výrobků bez jejich dodání </t>
  </si>
  <si>
    <t>vlastní</t>
  </si>
  <si>
    <t>-1833161684</t>
  </si>
  <si>
    <t>nástěnný věšák</t>
  </si>
  <si>
    <t>nástěnný háček</t>
  </si>
  <si>
    <t>22</t>
  </si>
  <si>
    <t>Nástěnný věšák s háčky 6ks,kovový, 35x15x14 cm</t>
  </si>
  <si>
    <t>ks</t>
  </si>
  <si>
    <t>-992924224</t>
  </si>
  <si>
    <t>23</t>
  </si>
  <si>
    <t>953002</t>
  </si>
  <si>
    <t xml:space="preserve">Nástěnný  háček na ručníky ,kovový, nerez ocel</t>
  </si>
  <si>
    <t>217931110</t>
  </si>
  <si>
    <t>24</t>
  </si>
  <si>
    <t>965046111</t>
  </si>
  <si>
    <t>Broušení stávajících betonových podlah úběr do 3 mm</t>
  </si>
  <si>
    <t>2110773297</t>
  </si>
  <si>
    <t>25</t>
  </si>
  <si>
    <t>965046119</t>
  </si>
  <si>
    <t>Broušení stávajících betonových podlah Příplatek k ceně za každý další 1 mm úběru</t>
  </si>
  <si>
    <t>286876371</t>
  </si>
  <si>
    <t>13,39*2</t>
  </si>
  <si>
    <t>26</t>
  </si>
  <si>
    <t>965081213</t>
  </si>
  <si>
    <t>Bourání podlah z dlaždic bez podkladního lože nebo mazaniny, s jakoukoliv výplní spár keramických nebo xylolitových tl. do 10 mm, plochy přes 1 m2</t>
  </si>
  <si>
    <t>-368754771</t>
  </si>
  <si>
    <t>půdorys 1.NP bourací práce</t>
  </si>
  <si>
    <t>27</t>
  </si>
  <si>
    <t>968072455</t>
  </si>
  <si>
    <t>Vybourání kovových rámů oken s křídly, dveřních zárubní, vrat, stěn, ostění nebo obkladů dveřních zárubní, plochy do 2 m2</t>
  </si>
  <si>
    <t>832163998</t>
  </si>
  <si>
    <t>28</t>
  </si>
  <si>
    <t>971035641</t>
  </si>
  <si>
    <t>Vybourání otvorů ve zdivu základovém nebo nadzákladovém z cihel, tvárnic, příčkovek z cihel pálených na maltu cementovou plochy do 4 m2, tl. do 300 mm</t>
  </si>
  <si>
    <t>1239184614</t>
  </si>
  <si>
    <t>0,9*2,02*0,15</t>
  </si>
  <si>
    <t>0,9*2,02*0,25</t>
  </si>
  <si>
    <t>29</t>
  </si>
  <si>
    <t>974032133</t>
  </si>
  <si>
    <t>Vysekání rýh ve stěnách nebo příčkách z dutých cihel, tvárnic, desek z dutých cihel nebo tvárnic do hl. 50 mm a šířky do 100 mm</t>
  </si>
  <si>
    <t>-61239285</t>
  </si>
  <si>
    <t>0,7+2+0,7</t>
  </si>
  <si>
    <t>2+3,6+1+0,4</t>
  </si>
  <si>
    <t>30</t>
  </si>
  <si>
    <t>974042564</t>
  </si>
  <si>
    <t>Vysekání rýh v betonové nebo jiné monolitické dlažbě s betonovým podkladem do hl. 150 mm a šířky do 150 mm</t>
  </si>
  <si>
    <t>60659298</t>
  </si>
  <si>
    <t>půdorys 1.NP kanalizace</t>
  </si>
  <si>
    <t>(2,5+0,5+0,5+0,5+0,5)</t>
  </si>
  <si>
    <t>(0,8)*4</t>
  </si>
  <si>
    <t>31</t>
  </si>
  <si>
    <t>976082131</t>
  </si>
  <si>
    <t>Vybourání drobných zámečnických a jiných konstrukcí objímek, držáků, věšáků, záclonových konzol, lustrových skob apod., ze zdiva cihelného</t>
  </si>
  <si>
    <t>819575453</t>
  </si>
  <si>
    <t>32</t>
  </si>
  <si>
    <t>978013191</t>
  </si>
  <si>
    <t>Otlučení vápenných nebo vápenocementových omítek vnitřních ploch stěn s vyškrabáním spar, s očištěním zdiva, v rozsahu přes 50 do 100 %</t>
  </si>
  <si>
    <t>-1956775137</t>
  </si>
  <si>
    <t>(5,15+2,6)*2*0,74</t>
  </si>
  <si>
    <t>33</t>
  </si>
  <si>
    <t>978059541</t>
  </si>
  <si>
    <t>Odsekání obkladů stěn včetně otlučení podkladní omítky až na zdivo z obkládaček vnitřních, z jakýchkoliv materiálů, plochy přes 1 m2</t>
  </si>
  <si>
    <t>900585915</t>
  </si>
  <si>
    <t>(5,15+2,6)*2*2</t>
  </si>
  <si>
    <t>-(0,9*2,02+0,9*2,05+1,2*0,1+0,9*2,05)</t>
  </si>
  <si>
    <t>997</t>
  </si>
  <si>
    <t>Přesun sutě</t>
  </si>
  <si>
    <t>34</t>
  </si>
  <si>
    <t>997013211</t>
  </si>
  <si>
    <t>Vnitrostaveništní doprava suti a vybouraných hmot vodorovně do 50 m svisle ručně pro budovy a haly výšky do 6 m</t>
  </si>
  <si>
    <t>1322732111</t>
  </si>
  <si>
    <t>35</t>
  </si>
  <si>
    <t>997013501</t>
  </si>
  <si>
    <t>Odvoz suti a vybouraných hmot na skládku nebo meziskládku se složením, na vzdálenost do 1 km</t>
  </si>
  <si>
    <t>1109003677</t>
  </si>
  <si>
    <t>36</t>
  </si>
  <si>
    <t>997013509</t>
  </si>
  <si>
    <t>Odvoz suti a vybouraných hmot na skládku nebo meziskládku se složením, na vzdálenost Příplatek k ceně za každý další i započatý 1 km přes 1 km</t>
  </si>
  <si>
    <t>1568532956</t>
  </si>
  <si>
    <t>5,172*14</t>
  </si>
  <si>
    <t>37</t>
  </si>
  <si>
    <t>997013631</t>
  </si>
  <si>
    <t>Poplatek za uložení stavebního odpadu na skládce (skládkovné) směsného stavebního a demoličního zatříděného do Katalogu odpadů pod kódem 17 09 04</t>
  </si>
  <si>
    <t>2010643292</t>
  </si>
  <si>
    <t>998</t>
  </si>
  <si>
    <t>Přesun hmot</t>
  </si>
  <si>
    <t>38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</si>
  <si>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</si>
  <si>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</si>
  <si>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1424135093</t>
  </si>
  <si>
    <t>PSV</t>
  </si>
  <si>
    <t>Práce a dodávky PSV</t>
  </si>
  <si>
    <t>711</t>
  </si>
  <si>
    <t>Izolace proti vodě, vlhkosti a plynům</t>
  </si>
  <si>
    <t>39</t>
  </si>
  <si>
    <t>711493112</t>
  </si>
  <si>
    <t>Izolace proti podpovrchové a tlakové vodě - ostatní na ploše vodorovné V jednosložkovou na bázi cementu</t>
  </si>
  <si>
    <t>-1884002501</t>
  </si>
  <si>
    <t>40</t>
  </si>
  <si>
    <t>711493122</t>
  </si>
  <si>
    <t>Izolace proti podpovrchové a tlakové vodě - ostatní na ploše svislé S jednosložkovou na bázi cementu</t>
  </si>
  <si>
    <t>889160973</t>
  </si>
  <si>
    <t>(2,6+0,9+1+0,2+0,1+0,5+0,1+0,2+1+0,9+0,9+0,1+0,9+0,9+1+0,2+0,1+0,5+0,1+0,2+1+0,9+0,9+0,1+1,15+2,6+5,15)*2</t>
  </si>
  <si>
    <t>(1+0,5+0,9+1+0,5+0,9)*0,1</t>
  </si>
  <si>
    <t>-(0,9*2,02+0,9*2,02+1,2*0,1+0,9*2,05+0,9*2,05)</t>
  </si>
  <si>
    <t>41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</si>
  <si>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</si>
  <si>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</si>
  <si>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</si>
  <si>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-1255587810</t>
  </si>
  <si>
    <t>721</t>
  </si>
  <si>
    <t>Zdravotechnika - vnitřní kanalizace</t>
  </si>
  <si>
    <t>42</t>
  </si>
  <si>
    <t>721171803</t>
  </si>
  <si>
    <t>Demontáž potrubí z novodurových trub odpadních nebo připojovacích do D 75</t>
  </si>
  <si>
    <t>775410263</t>
  </si>
  <si>
    <t>43</t>
  </si>
  <si>
    <t>721171915</t>
  </si>
  <si>
    <t>Opravy odpadního potrubí plastového propojení dosavadního potrubí DN 110</t>
  </si>
  <si>
    <t>-89868446</t>
  </si>
  <si>
    <t>44</t>
  </si>
  <si>
    <t>721174004</t>
  </si>
  <si>
    <t>Potrubí z trub polypropylenových svodné (ležaté) DN 75</t>
  </si>
  <si>
    <t>-261490888</t>
  </si>
  <si>
    <t>(0,5+0,5+0,5+0,5)</t>
  </si>
  <si>
    <t>45</t>
  </si>
  <si>
    <t>721174005</t>
  </si>
  <si>
    <t>Potrubí z trub polypropylenových svodné (ležaté) DN 110</t>
  </si>
  <si>
    <t>-1315326222</t>
  </si>
  <si>
    <t>2,5</t>
  </si>
  <si>
    <t>46</t>
  </si>
  <si>
    <t>721210813</t>
  </si>
  <si>
    <t>Demontáž kanalizačního příslušenství vpustí podlahových z kyselinovzdorné kameniny DN 100</t>
  </si>
  <si>
    <t>-114884903</t>
  </si>
  <si>
    <t>47</t>
  </si>
  <si>
    <t>721212123</t>
  </si>
  <si>
    <t>Odtokové sprchové žlaby se zápachovou uzávěrkou a krycím roštem délky 800 mm</t>
  </si>
  <si>
    <t>1050814331</t>
  </si>
  <si>
    <t>48</t>
  </si>
  <si>
    <t>721290111</t>
  </si>
  <si>
    <t>Zkouška těsnosti kanalizace v objektech vodou do DN 125</t>
  </si>
  <si>
    <t>1474353093</t>
  </si>
  <si>
    <t>49</t>
  </si>
  <si>
    <t>998721201</t>
  </si>
  <si>
    <t>Přesun hmot pro vnitřní kanalizace stanovený procentní sazbou (%) z ceny vodorovná dopravní vzdálenost do 50 m v objektech výšky do 6 m</t>
  </si>
  <si>
    <t>208335175</t>
  </si>
  <si>
    <t>722</t>
  </si>
  <si>
    <t>Zdravotechnika - vnitřní vodovod</t>
  </si>
  <si>
    <t>50</t>
  </si>
  <si>
    <t>722174022</t>
  </si>
  <si>
    <t>Potrubí z plastových trubek z polypropylenu PPR svařovaných polyfúzně PN 20 (SDR 6) D 20 x 3,4</t>
  </si>
  <si>
    <t>-1949334354</t>
  </si>
  <si>
    <t>51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</si>
  <si>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</si>
  <si>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</si>
  <si>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1535267210</t>
  </si>
  <si>
    <t>52</t>
  </si>
  <si>
    <t>722190901</t>
  </si>
  <si>
    <t>Opravy ostatní uzavření nebo otevření vodovodního potrubí při opravách včetně vypuštění a napuštění</t>
  </si>
  <si>
    <t>249451218</t>
  </si>
  <si>
    <t>53</t>
  </si>
  <si>
    <t>722201</t>
  </si>
  <si>
    <t>D+M armatury s jedním závitem - nezámrzný ventil</t>
  </si>
  <si>
    <t>-451146717</t>
  </si>
  <si>
    <t>54</t>
  </si>
  <si>
    <t>722290226</t>
  </si>
  <si>
    <t>Zkoušky, proplach a desinfekce vodovodního potrubí zkoušky těsnosti vodovodního potrubí závitového do DN 50</t>
  </si>
  <si>
    <t>-1510246763</t>
  </si>
  <si>
    <t>55</t>
  </si>
  <si>
    <t>722290234</t>
  </si>
  <si>
    <t>Zkoušky, proplach a desinfekce vodovodního potrubí proplach a desinfekce vodovodního potrubí do DN 80</t>
  </si>
  <si>
    <t>-1210886207</t>
  </si>
  <si>
    <t>56</t>
  </si>
  <si>
    <t>998722201</t>
  </si>
  <si>
    <t>Přesun hmot pro vnitřní vodovod stanovený procentní sazbou (%) z ceny vodorovná dopravní vzdálenost do 50 m v objektech výšky do 6 m</t>
  </si>
  <si>
    <t>1825020312</t>
  </si>
  <si>
    <t>725</t>
  </si>
  <si>
    <t>Zdravotechnika - zařizovací předměty</t>
  </si>
  <si>
    <t>57</t>
  </si>
  <si>
    <t>725590811</t>
  </si>
  <si>
    <t>Vnitrostaveništní přemístění vybouraných (demontovaných) hmot zařizovacích předmětů vodorovně do 100 m v objektech výšky do 6 m</t>
  </si>
  <si>
    <t>108824606</t>
  </si>
  <si>
    <t>58</t>
  </si>
  <si>
    <t>725820801</t>
  </si>
  <si>
    <t>Demontáž baterií nástěnných do G 3/4</t>
  </si>
  <si>
    <t>soubor</t>
  </si>
  <si>
    <t>-424970647</t>
  </si>
  <si>
    <t>59</t>
  </si>
  <si>
    <t>725840860</t>
  </si>
  <si>
    <t>Demontáž baterií sprchových diferenciálních sprchových ramen nebo sprch táhlových</t>
  </si>
  <si>
    <t>-1123000392</t>
  </si>
  <si>
    <t>60</t>
  </si>
  <si>
    <t>725841333</t>
  </si>
  <si>
    <t>Baterie sprchové podomítkové (zápustné) s přepínačem a pevnou sprchou</t>
  </si>
  <si>
    <t>-479083267</t>
  </si>
  <si>
    <t>61</t>
  </si>
  <si>
    <t>998725201</t>
  </si>
  <si>
    <t>Přesun hmot pro zařizovací předměty stanovený procentní sazbou (%) z ceny vodorovná dopravní vzdálenost do 50 m v objektech výšky do 6 m</t>
  </si>
  <si>
    <t>-2004493504</t>
  </si>
  <si>
    <t>751</t>
  </si>
  <si>
    <t>Vzduchotechnika</t>
  </si>
  <si>
    <t>62</t>
  </si>
  <si>
    <t>751122011</t>
  </si>
  <si>
    <t>Montáž ventilátoru radiálního nízkotlakého nástěnného základního, průměru do 100 mm</t>
  </si>
  <si>
    <t>1378893671</t>
  </si>
  <si>
    <t>63</t>
  </si>
  <si>
    <t>54233101</t>
  </si>
  <si>
    <t>ventilátor radiální malý plastový CB 100 T spínač časový nastavitelný</t>
  </si>
  <si>
    <t>-1120519663</t>
  </si>
  <si>
    <t>64</t>
  </si>
  <si>
    <t>998751201</t>
  </si>
  <si>
    <t>Přesun hmot pro vzduchotechniku stanovený procentní sazbou (%) z ceny vodorovná dopravní vzdálenost do 50 m v objektech výšky do 12 m</t>
  </si>
  <si>
    <t>-881790151</t>
  </si>
  <si>
    <t>763</t>
  </si>
  <si>
    <t>Konstrukce suché výstavby</t>
  </si>
  <si>
    <t>65</t>
  </si>
  <si>
    <t>763131551</t>
  </si>
  <si>
    <t>Podhled ze sádrokartonových desek jednovrstvá zavěšená spodní konstrukce z ocelových profilů CD, UD jednoduše opláštěná deskou impregnovanou H2, tl. 12,5 mm, bez izolace</t>
  </si>
  <si>
    <t>-289939227</t>
  </si>
  <si>
    <t>66</t>
  </si>
  <si>
    <t>763131714</t>
  </si>
  <si>
    <t>Podhled ze sádrokartonových desek ostatní práce a konstrukce na podhledech ze sádrokartonových desek základní penetrační nátěr</t>
  </si>
  <si>
    <t>1943842136</t>
  </si>
  <si>
    <t>67</t>
  </si>
  <si>
    <t>763131771</t>
  </si>
  <si>
    <t>Podhled ze sádrokartonových desek Příplatek k cenám za rovinnost kvality speciální tmelení kvality Q3</t>
  </si>
  <si>
    <t>-1961364737</t>
  </si>
  <si>
    <t>68</t>
  </si>
  <si>
    <t>998763401</t>
  </si>
  <si>
    <t>Přesun hmot pro konstrukce montované z desek stanovený procentní sazbou (%) z ceny vodorovná dopravní vzdálenost do 50 m v objektech výšky do 6 m</t>
  </si>
  <si>
    <t>473846883</t>
  </si>
  <si>
    <t>766</t>
  </si>
  <si>
    <t>Konstrukce truhlářské</t>
  </si>
  <si>
    <t>69</t>
  </si>
  <si>
    <t>766411821</t>
  </si>
  <si>
    <t>Demontáž obložení stěn palubkami</t>
  </si>
  <si>
    <t>-630505302</t>
  </si>
  <si>
    <t>šatna dřevěné obložení v nových otvorech</t>
  </si>
  <si>
    <t>0,9*1,2</t>
  </si>
  <si>
    <t>70</t>
  </si>
  <si>
    <t>766411822</t>
  </si>
  <si>
    <t>Demontáž obložení stěn podkladových roštů</t>
  </si>
  <si>
    <t>-287684638</t>
  </si>
  <si>
    <t>71</t>
  </si>
  <si>
    <t>766412213</t>
  </si>
  <si>
    <t>Montáž obložení stěn plochy přes 1 m2 palubkami na pero a drážku z měkkého dřeva, šířky přes 80 do 100 mm</t>
  </si>
  <si>
    <t>-293038048</t>
  </si>
  <si>
    <t>3,62*1,2</t>
  </si>
  <si>
    <t>72</t>
  </si>
  <si>
    <t>61191120</t>
  </si>
  <si>
    <t>palubky obkladové smrk profil klasický 12,5x96mm jakost A/B</t>
  </si>
  <si>
    <t>-1375705173</t>
  </si>
  <si>
    <t>73</t>
  </si>
  <si>
    <t>766417211</t>
  </si>
  <si>
    <t>Montáž obložení stěn rošt podkladový</t>
  </si>
  <si>
    <t>-978277788</t>
  </si>
  <si>
    <t>3,62*3</t>
  </si>
  <si>
    <t>74</t>
  </si>
  <si>
    <t>60514112</t>
  </si>
  <si>
    <t>řezivo jehličnaté lať surová dl 4m</t>
  </si>
  <si>
    <t>-1979498726</t>
  </si>
  <si>
    <t>3,62*3*0,06*0,06</t>
  </si>
  <si>
    <t>75</t>
  </si>
  <si>
    <t>766660001</t>
  </si>
  <si>
    <t>Montáž dveřních křídel dřevěných nebo plastových otevíravých do ocelové zárubně povrchově upravených jednokřídlových, šířky do 800 mm</t>
  </si>
  <si>
    <t>958362578</t>
  </si>
  <si>
    <t>76</t>
  </si>
  <si>
    <t>61162086</t>
  </si>
  <si>
    <t>dveře jednokřídlé dřevotřískové povrch laminátový plné 800x1970-2100mm</t>
  </si>
  <si>
    <t>-1958485661</t>
  </si>
  <si>
    <t>77</t>
  </si>
  <si>
    <t>766660728</t>
  </si>
  <si>
    <t>Montáž dveřních doplňků dveřního kování interiérového zámku</t>
  </si>
  <si>
    <t>1638224689</t>
  </si>
  <si>
    <t>78</t>
  </si>
  <si>
    <t>54924007</t>
  </si>
  <si>
    <t>zámek zadlabací 190/140/20 P s obyčejným klíčem</t>
  </si>
  <si>
    <t>116260589</t>
  </si>
  <si>
    <t>79</t>
  </si>
  <si>
    <t>766660729</t>
  </si>
  <si>
    <t>Montáž dveřních doplňků dveřního kování interiérového štítku s klikou</t>
  </si>
  <si>
    <t>-704500147</t>
  </si>
  <si>
    <t>80</t>
  </si>
  <si>
    <t>54914620</t>
  </si>
  <si>
    <t>kování dveřní vrchní klika včetně rozet a montážního materiálu R PZ nerez PK</t>
  </si>
  <si>
    <t>745167705</t>
  </si>
  <si>
    <t>81</t>
  </si>
  <si>
    <t>766801</t>
  </si>
  <si>
    <t>Montáž a dodávka skříně šatní jednokřídlové, rozměr 400x1500x600 mm, osazená na nohy 500mm nad podlahu, materiál laminátovaná dřevotříska, uzamykatelná, vnitřní police v horní části, věšák</t>
  </si>
  <si>
    <t>1605563155</t>
  </si>
  <si>
    <t>82</t>
  </si>
  <si>
    <t>998766201</t>
  </si>
  <si>
    <t>Přesun hmot pro konstrukce truhlářské stanovený procentní sazbou (%) z ceny vodorovná dopravní vzdálenost do 50 m v objektech výšky do 6 m</t>
  </si>
  <si>
    <t>1780896191</t>
  </si>
  <si>
    <t>771</t>
  </si>
  <si>
    <t>Podlahy z dlaždic</t>
  </si>
  <si>
    <t>83</t>
  </si>
  <si>
    <t>771151023</t>
  </si>
  <si>
    <t>Příprava podkladu před provedením dlažby samonivelační stěrka min.pevnosti 30 MPa, tloušťky přes 5 do 8 mm</t>
  </si>
  <si>
    <t>-173633038</t>
  </si>
  <si>
    <t>84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</si>
  <si>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</si>
  <si>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</si>
  <si>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-1496665967</t>
  </si>
  <si>
    <t>85</t>
  </si>
  <si>
    <t>59761409</t>
  </si>
  <si>
    <t>dlažba keramická slinutá protiskluzná do interiéru i exteriéru pro vysoké mechanické namáhání přes 9 do 12ks/m2</t>
  </si>
  <si>
    <t>1144952610</t>
  </si>
  <si>
    <t>13,39*1,1 'Přepočtené koeficientem množství</t>
  </si>
  <si>
    <t>86</t>
  </si>
  <si>
    <t>771591264</t>
  </si>
  <si>
    <t>Izolace podlahy pod dlažbu těsnícími izolačními pásy mezi podlahou a stěnu</t>
  </si>
  <si>
    <t>1382707970</t>
  </si>
  <si>
    <t>2,6+0,9+1+0,2+0,1+0,5+0,1+0,2+1+0,9+0,9+0,1+0,9+0,9+1+0,2+0,1+0,5+0,1+0,2+1+0,9+0,9+0,1+1,15+2,6+5,15</t>
  </si>
  <si>
    <t>87</t>
  </si>
  <si>
    <t>998771201</t>
  </si>
  <si>
    <t>Přesun hmot pro podlahy z dlaždic stanovený procentní sazbou (%) z ceny vodorovná dopravní vzdálenost do 50 m v objektech výšky do 6 m</t>
  </si>
  <si>
    <t>-1348229321</t>
  </si>
  <si>
    <t>776</t>
  </si>
  <si>
    <t>Podlahy povlakové</t>
  </si>
  <si>
    <t>88</t>
  </si>
  <si>
    <t>776111116</t>
  </si>
  <si>
    <t>Příprava podkladu broušení podlah stávajícího podkladu pro odstranění lepidla (po starých krytinách)</t>
  </si>
  <si>
    <t>832134371</t>
  </si>
  <si>
    <t xml:space="preserve">1.15 odpočívárna </t>
  </si>
  <si>
    <t>89</t>
  </si>
  <si>
    <t>776111311</t>
  </si>
  <si>
    <t>Příprava podkladu vysátí podlah</t>
  </si>
  <si>
    <t>-1027514244</t>
  </si>
  <si>
    <t>90</t>
  </si>
  <si>
    <t>776121321</t>
  </si>
  <si>
    <t>Příprava podkladu penetrace neředěná podlah</t>
  </si>
  <si>
    <t>2100877160</t>
  </si>
  <si>
    <t>91</t>
  </si>
  <si>
    <t>776141122</t>
  </si>
  <si>
    <t>Příprava podkladu vyrovnání samonivelační stěrkou podlah min.pevnosti 30 MPa, tloušťky přes 3 do 5 mm</t>
  </si>
  <si>
    <t>428780539</t>
  </si>
  <si>
    <t>92</t>
  </si>
  <si>
    <t>776201811</t>
  </si>
  <si>
    <t>Demontáž povlakových podlahovin lepených ručně bez podložky</t>
  </si>
  <si>
    <t>190952721</t>
  </si>
  <si>
    <t>28,98</t>
  </si>
  <si>
    <t>93</t>
  </si>
  <si>
    <t>776221111</t>
  </si>
  <si>
    <t>Montáž podlahovin z PVC lepením standardním lepidlem z pásů standardních</t>
  </si>
  <si>
    <t>1806206253</t>
  </si>
  <si>
    <t>94</t>
  </si>
  <si>
    <t>28412285</t>
  </si>
  <si>
    <t>krytina podlahová heterogenní tl 2mm</t>
  </si>
  <si>
    <t>387646335</t>
  </si>
  <si>
    <t>28,56*1,1 'Přepočtené koeficientem množství</t>
  </si>
  <si>
    <t>95</t>
  </si>
  <si>
    <t>998776201</t>
  </si>
  <si>
    <t>Přesun hmot pro podlahy povlakové stanovený procentní sazbou (%) z ceny vodorovná dopravní vzdálenost do 50 m v objektech výšky do 6 m</t>
  </si>
  <si>
    <t>-422748008</t>
  </si>
  <si>
    <t>781</t>
  </si>
  <si>
    <t>Dokončovací práce - obklady</t>
  </si>
  <si>
    <t>96</t>
  </si>
  <si>
    <t>781474115</t>
  </si>
  <si>
    <t>Montáž obkladů vnitřních stěn z dlaždic keramických lepených flexibilním lepidlem maloformátových hladkých přes 22 do 25 ks/m2</t>
  </si>
  <si>
    <t>2029064227</t>
  </si>
  <si>
    <t>97</t>
  </si>
  <si>
    <t>59761039</t>
  </si>
  <si>
    <t>obklad keramický hladký přes 22 do 25ks/m2</t>
  </si>
  <si>
    <t>-255234005</t>
  </si>
  <si>
    <t>41,434*1,1 'Přepočtené koeficientem množství</t>
  </si>
  <si>
    <t>98</t>
  </si>
  <si>
    <t>781494111</t>
  </si>
  <si>
    <t>Obklad - dokončující práce profily ukončovací lepené flexibilním lepidlem rohové</t>
  </si>
  <si>
    <t>-1025197982</t>
  </si>
  <si>
    <t>2*12</t>
  </si>
  <si>
    <t>99</t>
  </si>
  <si>
    <t>781494511</t>
  </si>
  <si>
    <t>Obklad - dokončující práce profily ukončovací lepené flexibilním lepidlem ukončovací</t>
  </si>
  <si>
    <t>-925952102</t>
  </si>
  <si>
    <t>100</t>
  </si>
  <si>
    <t>998781201</t>
  </si>
  <si>
    <t>Přesun hmot pro obklady keramické stanovený procentní sazbou (%) z ceny vodorovná dopravní vzdálenost do 50 m v objektech výšky do 6 m</t>
  </si>
  <si>
    <t>208728362</t>
  </si>
  <si>
    <t>783</t>
  </si>
  <si>
    <t>Dokončovací práce - nátěry</t>
  </si>
  <si>
    <t>101</t>
  </si>
  <si>
    <t>783101203</t>
  </si>
  <si>
    <t>Příprava podkladu truhlářských konstrukcí před provedením nátěru broušení smirkovým papírem nebo plátnem jemné</t>
  </si>
  <si>
    <t>942203570</t>
  </si>
  <si>
    <t>(1,5+6,2+2,62+1,05+2,7)*1,2</t>
  </si>
  <si>
    <t>-(0,9*1,2)</t>
  </si>
  <si>
    <t>(4,1+3,52+4,1+3,62)*1,2</t>
  </si>
  <si>
    <t>102</t>
  </si>
  <si>
    <t>783113101</t>
  </si>
  <si>
    <t>Napouštěcí nátěr truhlářských konstrukcí jednonásobný syntetický</t>
  </si>
  <si>
    <t>-230157422</t>
  </si>
  <si>
    <t>103</t>
  </si>
  <si>
    <t>783118211</t>
  </si>
  <si>
    <t>Lakovací nátěr truhlářských konstrukcí dvojnásobný s mezibroušením syntetický</t>
  </si>
  <si>
    <t>-1930560782</t>
  </si>
  <si>
    <t>104</t>
  </si>
  <si>
    <t>783314201</t>
  </si>
  <si>
    <t>Základní antikorozní nátěr zámečnických konstrukcí jednonásobný syntetický standardní</t>
  </si>
  <si>
    <t>-529290997</t>
  </si>
  <si>
    <t>zárubně</t>
  </si>
  <si>
    <t>2*3</t>
  </si>
  <si>
    <t>105</t>
  </si>
  <si>
    <t>783317101</t>
  </si>
  <si>
    <t>Krycí nátěr (email) zámečnických konstrukcí jednonásobný syntetický standardní</t>
  </si>
  <si>
    <t>238748086</t>
  </si>
  <si>
    <t>784</t>
  </si>
  <si>
    <t>Dokončovací práce - malby a tapety</t>
  </si>
  <si>
    <t>106</t>
  </si>
  <si>
    <t>784121001</t>
  </si>
  <si>
    <t>Oškrabání malby v místnostech výšky do 3,80 m</t>
  </si>
  <si>
    <t>661348683</t>
  </si>
  <si>
    <t>(1,2+0,55*2)*0,2*2</t>
  </si>
  <si>
    <t>107</t>
  </si>
  <si>
    <t>784211101</t>
  </si>
  <si>
    <t>Malby z malířských směsí otěruvzdorných za mokra dvojnásobné, bílé za mokra otěruvzdorné výborně v místnostech výšky do 3,80 m</t>
  </si>
  <si>
    <t>-329608451</t>
  </si>
  <si>
    <t>(1,5+6,2+2,62+3,62+1,05+2,7)*1,54</t>
  </si>
  <si>
    <t>(4,1+3,52+4,1+3,62)*1,54</t>
  </si>
  <si>
    <t>VRN</t>
  </si>
  <si>
    <t>Vedlejší rozpočtové náklady</t>
  </si>
  <si>
    <t>108</t>
  </si>
  <si>
    <t>VRN 01</t>
  </si>
  <si>
    <t>Zařízení staveniště</t>
  </si>
  <si>
    <t>1747876004</t>
  </si>
  <si>
    <t>02 - Elektroinstalační práce</t>
  </si>
  <si>
    <t>1. - PŘÍSTROJE ELEKTROINSTALAČNÍ</t>
  </si>
  <si>
    <t>2. - SVÍTIDLA</t>
  </si>
  <si>
    <t>3. - PŘÍSTROJE ELEKTROINSTALAČNÍ</t>
  </si>
  <si>
    <t>4. - INSTALAČNÍ MATERIÁL</t>
  </si>
  <si>
    <t>5. - KABELY</t>
  </si>
  <si>
    <t>6. - PRŮRAZY, NIKY, DRÁŽKY, ZEDNICKÉ PRÁCE, UCPÁVKY</t>
  </si>
  <si>
    <t>X. - REVIZE</t>
  </si>
  <si>
    <t>1.</t>
  </si>
  <si>
    <t>PŘÍSTROJE ELEKTROINSTALAČNÍ</t>
  </si>
  <si>
    <t>Demontáž stávající elektroinstalace řešené části</t>
  </si>
  <si>
    <t>kpl</t>
  </si>
  <si>
    <t>2.</t>
  </si>
  <si>
    <t>SVÍTIDLA</t>
  </si>
  <si>
    <t>Pol1</t>
  </si>
  <si>
    <t xml:space="preserve">A_x000d_
LED svítidlo interiérové stropní, 1x16W, 4000 K, IP44, tř.I, plast/plast, rozměr 240x240x24 mm, _x000d_
dle vlastního výběru investora_x000d_
</t>
  </si>
  <si>
    <t>Pol2</t>
  </si>
  <si>
    <t xml:space="preserve">B_x000d_
LED svítidlo interiérové stropní, 1x22W, 4000 K, IP20, tř.I, kov/plast, rozměr - prům. 300 mm, _x000d_
dle vlastního výběru investora_x000d_
</t>
  </si>
  <si>
    <t>3.</t>
  </si>
  <si>
    <t>1..2</t>
  </si>
  <si>
    <t>Přístroj spínače jednopólového č.1</t>
  </si>
  <si>
    <t>2..1</t>
  </si>
  <si>
    <t>Kryt spínače jednoduchý</t>
  </si>
  <si>
    <t>Rámeček jednonásobný</t>
  </si>
  <si>
    <t>4.</t>
  </si>
  <si>
    <t>INSTALAČNÍ MATERIÁL</t>
  </si>
  <si>
    <t>1..3</t>
  </si>
  <si>
    <t>Krabice přístrojová KU68/2 - 1901</t>
  </si>
  <si>
    <t>2..2</t>
  </si>
  <si>
    <t>Krabice protahovací KU68/2 - 1902</t>
  </si>
  <si>
    <t>3..1</t>
  </si>
  <si>
    <t>Svorka 273 - 101</t>
  </si>
  <si>
    <t>5.</t>
  </si>
  <si>
    <t>KABELY</t>
  </si>
  <si>
    <t>1..4</t>
  </si>
  <si>
    <t>CYKY-O 3x1,5 mm2</t>
  </si>
  <si>
    <t>2..3</t>
  </si>
  <si>
    <t>CYKY-J 3x1,5 mm2</t>
  </si>
  <si>
    <t>3..2</t>
  </si>
  <si>
    <t>Ukončení CYKY-O 3x1,5 mm2</t>
  </si>
  <si>
    <t>Ukončení CYKY-J 3x1,5 mm2</t>
  </si>
  <si>
    <t>6.</t>
  </si>
  <si>
    <t>PRŮRAZY, NIKY, DRÁŽKY, ZEDNICKÉ PRÁCE, UCPÁVKY</t>
  </si>
  <si>
    <t>1..5</t>
  </si>
  <si>
    <t>Vybourání otvoru ve zdivu plochy 0,09 m2 do 15 cm</t>
  </si>
  <si>
    <t>2..4</t>
  </si>
  <si>
    <t>Vysekání kapes do cihel 7x7x5 cm</t>
  </si>
  <si>
    <t>3..3</t>
  </si>
  <si>
    <t>Vysekání rýh v cihelných zdech do hloubky 3 cm, šířka do 3 cm</t>
  </si>
  <si>
    <t>4..1</t>
  </si>
  <si>
    <t>Zazdění a zapravení drážek hloubky 3 cm a šířky 3 cm</t>
  </si>
  <si>
    <t>kg</t>
  </si>
  <si>
    <t>Sádra elektrikářská bílá</t>
  </si>
  <si>
    <t>Malta jádrová</t>
  </si>
  <si>
    <t>7.</t>
  </si>
  <si>
    <t>Malta štuková</t>
  </si>
  <si>
    <t>8.</t>
  </si>
  <si>
    <t>Vymalování dotčených stěn</t>
  </si>
  <si>
    <t>9.</t>
  </si>
  <si>
    <t>Barva bílá, interiérová</t>
  </si>
  <si>
    <t>X.</t>
  </si>
  <si>
    <t>REVIZE</t>
  </si>
  <si>
    <t>1..6</t>
  </si>
  <si>
    <t>Revize nové elektroinstalace</t>
  </si>
  <si>
    <t>1..7</t>
  </si>
  <si>
    <t>VRN, doprava, podružný materiál</t>
  </si>
  <si>
    <t>-1267151175</t>
  </si>
  <si>
    <t>1..8</t>
  </si>
  <si>
    <t>HZS</t>
  </si>
  <si>
    <t>718024135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</si>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</sst>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N5402021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Rekonstrukce sociálního zázemí v objektu sauny ve Frenštátě p.R. II.etapa -rekonstrukce vnitřních sprch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3. 5. 2021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Frenštát p.R., nám.Míru 1, Frenštát p.R.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Ing.arch. Martin Janda, Lomná 1895, Frenštát p.R.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112" t="s">
        <v>75</v>
      </c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Architektonicko - st...'!J30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78</v>
      </c>
      <c r="AR55" s="119"/>
      <c r="AS55" s="120">
        <v>0</v>
      </c>
      <c r="AT55" s="121">
        <f>ROUND(SUM(AV55:AW55),2)</f>
        <v>0</v>
      </c>
      <c r="AU55" s="122">
        <f>'01 - Architektonicko - st...'!P99</f>
        <v>0</v>
      </c>
      <c r="AV55" s="121">
        <f>'01 - Architektonicko - st...'!J33</f>
        <v>0</v>
      </c>
      <c r="AW55" s="121">
        <f>'01 - Architektonicko - st...'!J34</f>
        <v>0</v>
      </c>
      <c r="AX55" s="121">
        <f>'01 - Architektonicko - st...'!J35</f>
        <v>0</v>
      </c>
      <c r="AY55" s="121">
        <f>'01 - Architektonicko - st...'!J36</f>
        <v>0</v>
      </c>
      <c r="AZ55" s="121">
        <f>'01 - Architektonicko - st...'!F33</f>
        <v>0</v>
      </c>
      <c r="BA55" s="121">
        <f>'01 - Architektonicko - st...'!F34</f>
        <v>0</v>
      </c>
      <c r="BB55" s="121">
        <f>'01 - Architektonicko - st...'!F35</f>
        <v>0</v>
      </c>
      <c r="BC55" s="121">
        <f>'01 - Architektonicko - st...'!F36</f>
        <v>0</v>
      </c>
      <c r="BD55" s="123">
        <f>'01 - Architektonicko - st...'!F37</f>
        <v>0</v>
      </c>
      <c r="BE55" s="7"/>
      <c r="BT55" s="124" t="s">
        <v>79</v>
      </c>
      <c r="BV55" s="124" t="s">
        <v>73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7" customFormat="1" ht="16.5" customHeight="1">
      <c r="A56" s="112" t="s">
        <v>75</v>
      </c>
      <c r="B56" s="113"/>
      <c r="C56" s="114"/>
      <c r="D56" s="115" t="s">
        <v>82</v>
      </c>
      <c r="E56" s="115"/>
      <c r="F56" s="115"/>
      <c r="G56" s="115"/>
      <c r="H56" s="115"/>
      <c r="I56" s="116"/>
      <c r="J56" s="115" t="s">
        <v>83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Elektroinstalační práce'!J30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78</v>
      </c>
      <c r="AR56" s="119"/>
      <c r="AS56" s="125">
        <v>0</v>
      </c>
      <c r="AT56" s="126">
        <f>ROUND(SUM(AV56:AW56),2)</f>
        <v>0</v>
      </c>
      <c r="AU56" s="127">
        <f>'02 - Elektroinstalační práce'!P86</f>
        <v>0</v>
      </c>
      <c r="AV56" s="126">
        <f>'02 - Elektroinstalační práce'!J33</f>
        <v>0</v>
      </c>
      <c r="AW56" s="126">
        <f>'02 - Elektroinstalační práce'!J34</f>
        <v>0</v>
      </c>
      <c r="AX56" s="126">
        <f>'02 - Elektroinstalační práce'!J35</f>
        <v>0</v>
      </c>
      <c r="AY56" s="126">
        <f>'02 - Elektroinstalační práce'!J36</f>
        <v>0</v>
      </c>
      <c r="AZ56" s="126">
        <f>'02 - Elektroinstalační práce'!F33</f>
        <v>0</v>
      </c>
      <c r="BA56" s="126">
        <f>'02 - Elektroinstalační práce'!F34</f>
        <v>0</v>
      </c>
      <c r="BB56" s="126">
        <f>'02 - Elektroinstalační práce'!F35</f>
        <v>0</v>
      </c>
      <c r="BC56" s="126">
        <f>'02 - Elektroinstalační práce'!F36</f>
        <v>0</v>
      </c>
      <c r="BD56" s="128">
        <f>'02 - Elektroinstalační práce'!F37</f>
        <v>0</v>
      </c>
      <c r="BE56" s="7"/>
      <c r="BT56" s="124" t="s">
        <v>79</v>
      </c>
      <c r="BV56" s="124" t="s">
        <v>73</v>
      </c>
      <c r="BW56" s="124" t="s">
        <v>84</v>
      </c>
      <c r="BX56" s="124" t="s">
        <v>5</v>
      </c>
      <c r="CL56" s="124" t="s">
        <v>19</v>
      </c>
      <c r="CM56" s="124" t="s">
        <v>81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HhK5naN3ZiBmLbqPP/0Q1RzrXPuPTSw2lfnHEBWrZkQP9O6ZXoic2x/5HgLX3g4pQpdOY2ghmofv0Tk7jE7PBg==" hashValue="0EnXHi2HL/KYY8bvAeeH1giTFGISGvA3DGbZwZ5HcWdTSGRiSoIuQHtMz7gMOgdmG1LOO5Ngb7YLjUpqOeFOg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Architektonicko - st...'!C2" display="/"/>
    <hyperlink ref="A56" location="'02 - Elektroinstalační prá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85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Rekonstrukce sociálního zázemí v objektu sauny ve Frenštátě p.R. II.etapa -rekonstrukce vnitřních sprch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3. 5. 2021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ROUND(J99,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ROUND((SUM(BE99:BE707)),  2)</f>
        <v>0</v>
      </c>
      <c r="G33" s="39"/>
      <c r="H33" s="39"/>
      <c r="I33" s="149">
        <v>0.20999999999999999</v>
      </c>
      <c r="J33" s="148">
        <f>ROUND(((SUM(BE99:BE707))*I33),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ROUND((SUM(BF99:BF707)),  2)</f>
        <v>0</v>
      </c>
      <c r="G34" s="39"/>
      <c r="H34" s="39"/>
      <c r="I34" s="149">
        <v>0.14999999999999999</v>
      </c>
      <c r="J34" s="148">
        <f>ROUND(((SUM(BF99:BF707))*I34),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ROUND((SUM(BG99:BG707)),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ROUND((SUM(BH99:BH707)),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ROUND((SUM(BI99:BI707)),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sociálního zázemí v objektu sauny ve Frenštátě p.R. II.etapa -rekonstrukce vnitřních sprch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Architektonicko - stavební řešení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3. 5. 2021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Město Frenštát p.R., nám.Míru 1, Frenštát p.R.</v>
      </c>
      <c r="G54" s="41"/>
      <c r="H54" s="41"/>
      <c r="I54" s="33" t="s">
        <v>31</v>
      </c>
      <c r="J54" s="37" t="str">
        <f>E21</f>
        <v>Ing.arch. Martin Janda, Lomná 1895, Frenštát p.R.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89</v>
      </c>
      <c r="D57" s="163"/>
      <c r="E57" s="163"/>
      <c r="F57" s="163"/>
      <c r="G57" s="163"/>
      <c r="H57" s="163"/>
      <c r="I57" s="163"/>
      <c r="J57" s="164" t="s">
        <v>90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J99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91</v>
      </c>
    </row>
    <row r="60" s="9" customFormat="1" ht="24.96" customHeight="1">
      <c r="A60" s="9"/>
      <c r="B60" s="166"/>
      <c r="C60" s="167"/>
      <c r="D60" s="168" t="s">
        <v>92</v>
      </c>
      <c r="E60" s="169"/>
      <c r="F60" s="169"/>
      <c r="G60" s="169"/>
      <c r="H60" s="169"/>
      <c r="I60" s="169"/>
      <c r="J60" s="170">
        <f>J100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93</v>
      </c>
      <c r="E61" s="175"/>
      <c r="F61" s="175"/>
      <c r="G61" s="175"/>
      <c r="H61" s="175"/>
      <c r="I61" s="175"/>
      <c r="J61" s="176">
        <f>J101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94</v>
      </c>
      <c r="E62" s="175"/>
      <c r="F62" s="175"/>
      <c r="G62" s="175"/>
      <c r="H62" s="175"/>
      <c r="I62" s="175"/>
      <c r="J62" s="176">
        <f>J136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95</v>
      </c>
      <c r="E63" s="175"/>
      <c r="F63" s="175"/>
      <c r="G63" s="175"/>
      <c r="H63" s="175"/>
      <c r="I63" s="175"/>
      <c r="J63" s="176">
        <f>J256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96</v>
      </c>
      <c r="E64" s="175"/>
      <c r="F64" s="175"/>
      <c r="G64" s="175"/>
      <c r="H64" s="175"/>
      <c r="I64" s="175"/>
      <c r="J64" s="176">
        <f>J337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97</v>
      </c>
      <c r="E65" s="175"/>
      <c r="F65" s="175"/>
      <c r="G65" s="175"/>
      <c r="H65" s="175"/>
      <c r="I65" s="175"/>
      <c r="J65" s="176">
        <f>J344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98</v>
      </c>
      <c r="E66" s="169"/>
      <c r="F66" s="169"/>
      <c r="G66" s="169"/>
      <c r="H66" s="169"/>
      <c r="I66" s="169"/>
      <c r="J66" s="170">
        <f>J346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2"/>
      <c r="C67" s="173"/>
      <c r="D67" s="174" t="s">
        <v>99</v>
      </c>
      <c r="E67" s="175"/>
      <c r="F67" s="175"/>
      <c r="G67" s="175"/>
      <c r="H67" s="175"/>
      <c r="I67" s="175"/>
      <c r="J67" s="176">
        <f>J347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100</v>
      </c>
      <c r="E68" s="175"/>
      <c r="F68" s="175"/>
      <c r="G68" s="175"/>
      <c r="H68" s="175"/>
      <c r="I68" s="175"/>
      <c r="J68" s="176">
        <f>J361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101</v>
      </c>
      <c r="E69" s="175"/>
      <c r="F69" s="175"/>
      <c r="G69" s="175"/>
      <c r="H69" s="175"/>
      <c r="I69" s="175"/>
      <c r="J69" s="176">
        <f>J392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102</v>
      </c>
      <c r="E70" s="175"/>
      <c r="F70" s="175"/>
      <c r="G70" s="175"/>
      <c r="H70" s="175"/>
      <c r="I70" s="175"/>
      <c r="J70" s="176">
        <f>J426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103</v>
      </c>
      <c r="E71" s="175"/>
      <c r="F71" s="175"/>
      <c r="G71" s="175"/>
      <c r="H71" s="175"/>
      <c r="I71" s="175"/>
      <c r="J71" s="176">
        <f>J443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104</v>
      </c>
      <c r="E72" s="175"/>
      <c r="F72" s="175"/>
      <c r="G72" s="175"/>
      <c r="H72" s="175"/>
      <c r="I72" s="175"/>
      <c r="J72" s="176">
        <f>J453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105</v>
      </c>
      <c r="E73" s="175"/>
      <c r="F73" s="175"/>
      <c r="G73" s="175"/>
      <c r="H73" s="175"/>
      <c r="I73" s="175"/>
      <c r="J73" s="176">
        <f>J470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106</v>
      </c>
      <c r="E74" s="175"/>
      <c r="F74" s="175"/>
      <c r="G74" s="175"/>
      <c r="H74" s="175"/>
      <c r="I74" s="175"/>
      <c r="J74" s="176">
        <f>J535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107</v>
      </c>
      <c r="E75" s="175"/>
      <c r="F75" s="175"/>
      <c r="G75" s="175"/>
      <c r="H75" s="175"/>
      <c r="I75" s="175"/>
      <c r="J75" s="176">
        <f>J558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108</v>
      </c>
      <c r="E76" s="175"/>
      <c r="F76" s="175"/>
      <c r="G76" s="175"/>
      <c r="H76" s="175"/>
      <c r="I76" s="175"/>
      <c r="J76" s="176">
        <f>J608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109</v>
      </c>
      <c r="E77" s="175"/>
      <c r="F77" s="175"/>
      <c r="G77" s="175"/>
      <c r="H77" s="175"/>
      <c r="I77" s="175"/>
      <c r="J77" s="176">
        <f>J635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2"/>
      <c r="C78" s="173"/>
      <c r="D78" s="174" t="s">
        <v>110</v>
      </c>
      <c r="E78" s="175"/>
      <c r="F78" s="175"/>
      <c r="G78" s="175"/>
      <c r="H78" s="175"/>
      <c r="I78" s="175"/>
      <c r="J78" s="176">
        <f>J671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66"/>
      <c r="C79" s="167"/>
      <c r="D79" s="168" t="s">
        <v>111</v>
      </c>
      <c r="E79" s="169"/>
      <c r="F79" s="169"/>
      <c r="G79" s="169"/>
      <c r="H79" s="169"/>
      <c r="I79" s="169"/>
      <c r="J79" s="170">
        <f>J706</f>
        <v>0</v>
      </c>
      <c r="K79" s="167"/>
      <c r="L79" s="171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2" customFormat="1" ht="21.84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5" s="2" customFormat="1" ht="6.96" customHeight="1">
      <c r="A85" s="39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4.96" customHeight="1">
      <c r="A86" s="39"/>
      <c r="B86" s="40"/>
      <c r="C86" s="24" t="s">
        <v>112</v>
      </c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</v>
      </c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161" t="str">
        <f>E7</f>
        <v>Rekonstrukce sociálního zázemí v objektu sauny ve Frenštátě p.R. II.etapa -rekonstrukce vnitřních sprch</v>
      </c>
      <c r="F89" s="33"/>
      <c r="G89" s="33"/>
      <c r="H89" s="33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86</v>
      </c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E9</f>
        <v>01 - Architektonicko - stavební řešení</v>
      </c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21</v>
      </c>
      <c r="D93" s="41"/>
      <c r="E93" s="41"/>
      <c r="F93" s="28" t="str">
        <f>F12</f>
        <v xml:space="preserve"> </v>
      </c>
      <c r="G93" s="41"/>
      <c r="H93" s="41"/>
      <c r="I93" s="33" t="s">
        <v>23</v>
      </c>
      <c r="J93" s="73" t="str">
        <f>IF(J12="","",J12)</f>
        <v>3. 5. 2021</v>
      </c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25</v>
      </c>
      <c r="D95" s="41"/>
      <c r="E95" s="41"/>
      <c r="F95" s="28" t="str">
        <f>E15</f>
        <v>Město Frenštát p.R., nám.Míru 1, Frenštát p.R.</v>
      </c>
      <c r="G95" s="41"/>
      <c r="H95" s="41"/>
      <c r="I95" s="33" t="s">
        <v>31</v>
      </c>
      <c r="J95" s="37" t="str">
        <f>E21</f>
        <v>Ing.arch. Martin Janda, Lomná 1895, Frenštát p.R.</v>
      </c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29</v>
      </c>
      <c r="D96" s="41"/>
      <c r="E96" s="41"/>
      <c r="F96" s="28" t="str">
        <f>IF(E18="","",E18)</f>
        <v>Vyplň údaj</v>
      </c>
      <c r="G96" s="41"/>
      <c r="H96" s="41"/>
      <c r="I96" s="33" t="s">
        <v>34</v>
      </c>
      <c r="J96" s="37" t="str">
        <f>E24</f>
        <v xml:space="preserve"> </v>
      </c>
      <c r="K96" s="41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3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78"/>
      <c r="B98" s="179"/>
      <c r="C98" s="180" t="s">
        <v>113</v>
      </c>
      <c r="D98" s="181" t="s">
        <v>56</v>
      </c>
      <c r="E98" s="181" t="s">
        <v>52</v>
      </c>
      <c r="F98" s="181" t="s">
        <v>53</v>
      </c>
      <c r="G98" s="181" t="s">
        <v>114</v>
      </c>
      <c r="H98" s="181" t="s">
        <v>115</v>
      </c>
      <c r="I98" s="181" t="s">
        <v>116</v>
      </c>
      <c r="J98" s="181" t="s">
        <v>90</v>
      </c>
      <c r="K98" s="182" t="s">
        <v>117</v>
      </c>
      <c r="L98" s="183"/>
      <c r="M98" s="93" t="s">
        <v>19</v>
      </c>
      <c r="N98" s="94" t="s">
        <v>41</v>
      </c>
      <c r="O98" s="94" t="s">
        <v>118</v>
      </c>
      <c r="P98" s="94" t="s">
        <v>119</v>
      </c>
      <c r="Q98" s="94" t="s">
        <v>120</v>
      </c>
      <c r="R98" s="94" t="s">
        <v>121</v>
      </c>
      <c r="S98" s="94" t="s">
        <v>122</v>
      </c>
      <c r="T98" s="95" t="s">
        <v>123</v>
      </c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</row>
    <row r="99" s="2" customFormat="1" ht="22.8" customHeight="1">
      <c r="A99" s="39"/>
      <c r="B99" s="40"/>
      <c r="C99" s="100" t="s">
        <v>124</v>
      </c>
      <c r="D99" s="41"/>
      <c r="E99" s="41"/>
      <c r="F99" s="41"/>
      <c r="G99" s="41"/>
      <c r="H99" s="41"/>
      <c r="I99" s="41"/>
      <c r="J99" s="184">
        <f>BK99</f>
        <v>0</v>
      </c>
      <c r="K99" s="41"/>
      <c r="L99" s="45"/>
      <c r="M99" s="96"/>
      <c r="N99" s="185"/>
      <c r="O99" s="97"/>
      <c r="P99" s="186">
        <f>P100+P346+P706</f>
        <v>0</v>
      </c>
      <c r="Q99" s="97"/>
      <c r="R99" s="186">
        <f>R100+R346+R706</f>
        <v>6.9286494100000002</v>
      </c>
      <c r="S99" s="97"/>
      <c r="T99" s="187">
        <f>T100+T346+T706</f>
        <v>5.1721022200000002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70</v>
      </c>
      <c r="AU99" s="18" t="s">
        <v>91</v>
      </c>
      <c r="BK99" s="188">
        <f>BK100+BK346+BK706</f>
        <v>0</v>
      </c>
    </row>
    <row r="100" s="12" customFormat="1" ht="25.92" customHeight="1">
      <c r="A100" s="12"/>
      <c r="B100" s="189"/>
      <c r="C100" s="190"/>
      <c r="D100" s="191" t="s">
        <v>70</v>
      </c>
      <c r="E100" s="192" t="s">
        <v>125</v>
      </c>
      <c r="F100" s="192" t="s">
        <v>126</v>
      </c>
      <c r="G100" s="190"/>
      <c r="H100" s="190"/>
      <c r="I100" s="193"/>
      <c r="J100" s="194">
        <f>BK100</f>
        <v>0</v>
      </c>
      <c r="K100" s="190"/>
      <c r="L100" s="195"/>
      <c r="M100" s="196"/>
      <c r="N100" s="197"/>
      <c r="O100" s="197"/>
      <c r="P100" s="198">
        <f>P101+P136+P256+P337+P344</f>
        <v>0</v>
      </c>
      <c r="Q100" s="197"/>
      <c r="R100" s="198">
        <f>R101+R136+R256+R337+R344</f>
        <v>4.5764254500000003</v>
      </c>
      <c r="S100" s="197"/>
      <c r="T100" s="199">
        <f>T101+T136+T256+T337+T344</f>
        <v>4.90435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79</v>
      </c>
      <c r="AT100" s="201" t="s">
        <v>70</v>
      </c>
      <c r="AU100" s="201" t="s">
        <v>71</v>
      </c>
      <c r="AY100" s="200" t="s">
        <v>127</v>
      </c>
      <c r="BK100" s="202">
        <f>BK101+BK136+BK256+BK337+BK344</f>
        <v>0</v>
      </c>
    </row>
    <row r="101" s="12" customFormat="1" ht="22.8" customHeight="1">
      <c r="A101" s="12"/>
      <c r="B101" s="189"/>
      <c r="C101" s="190"/>
      <c r="D101" s="191" t="s">
        <v>70</v>
      </c>
      <c r="E101" s="203" t="s">
        <v>128</v>
      </c>
      <c r="F101" s="203" t="s">
        <v>129</v>
      </c>
      <c r="G101" s="190"/>
      <c r="H101" s="190"/>
      <c r="I101" s="193"/>
      <c r="J101" s="204">
        <f>BK101</f>
        <v>0</v>
      </c>
      <c r="K101" s="190"/>
      <c r="L101" s="195"/>
      <c r="M101" s="196"/>
      <c r="N101" s="197"/>
      <c r="O101" s="197"/>
      <c r="P101" s="198">
        <f>SUM(P102:P135)</f>
        <v>0</v>
      </c>
      <c r="Q101" s="197"/>
      <c r="R101" s="198">
        <f>SUM(R102:R135)</f>
        <v>1.3656494100000001</v>
      </c>
      <c r="S101" s="197"/>
      <c r="T101" s="199">
        <f>SUM(T102:T135)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79</v>
      </c>
      <c r="AT101" s="201" t="s">
        <v>70</v>
      </c>
      <c r="AU101" s="201" t="s">
        <v>79</v>
      </c>
      <c r="AY101" s="200" t="s">
        <v>127</v>
      </c>
      <c r="BK101" s="202">
        <f>SUM(BK102:BK135)</f>
        <v>0</v>
      </c>
    </row>
    <row r="102" s="2" customFormat="1" ht="14.4" customHeight="1">
      <c r="A102" s="39"/>
      <c r="B102" s="40"/>
      <c r="C102" s="205" t="s">
        <v>79</v>
      </c>
      <c r="D102" s="205" t="s">
        <v>130</v>
      </c>
      <c r="E102" s="206" t="s">
        <v>131</v>
      </c>
      <c r="F102" s="207" t="s">
        <v>132</v>
      </c>
      <c r="G102" s="208" t="s">
        <v>133</v>
      </c>
      <c r="H102" s="209">
        <v>0.029999999999999999</v>
      </c>
      <c r="I102" s="210"/>
      <c r="J102" s="211">
        <f>ROUND(I102*H102,2)</f>
        <v>0</v>
      </c>
      <c r="K102" s="207" t="s">
        <v>134</v>
      </c>
      <c r="L102" s="45"/>
      <c r="M102" s="212" t="s">
        <v>19</v>
      </c>
      <c r="N102" s="213" t="s">
        <v>42</v>
      </c>
      <c r="O102" s="85"/>
      <c r="P102" s="214">
        <f>O102*H102</f>
        <v>0</v>
      </c>
      <c r="Q102" s="214">
        <v>1.94302</v>
      </c>
      <c r="R102" s="214">
        <f>Q102*H102</f>
        <v>0.058290599999999998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135</v>
      </c>
      <c r="AT102" s="216" t="s">
        <v>130</v>
      </c>
      <c r="AU102" s="216" t="s">
        <v>81</v>
      </c>
      <c r="AY102" s="18" t="s">
        <v>127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79</v>
      </c>
      <c r="BK102" s="217">
        <f>ROUND(I102*H102,2)</f>
        <v>0</v>
      </c>
      <c r="BL102" s="18" t="s">
        <v>135</v>
      </c>
      <c r="BM102" s="216" t="s">
        <v>136</v>
      </c>
    </row>
    <row r="103" s="13" customFormat="1">
      <c r="A103" s="13"/>
      <c r="B103" s="218"/>
      <c r="C103" s="219"/>
      <c r="D103" s="220" t="s">
        <v>137</v>
      </c>
      <c r="E103" s="221" t="s">
        <v>19</v>
      </c>
      <c r="F103" s="222" t="s">
        <v>138</v>
      </c>
      <c r="G103" s="219"/>
      <c r="H103" s="221" t="s">
        <v>19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8" t="s">
        <v>137</v>
      </c>
      <c r="AU103" s="228" t="s">
        <v>81</v>
      </c>
      <c r="AV103" s="13" t="s">
        <v>79</v>
      </c>
      <c r="AW103" s="13" t="s">
        <v>33</v>
      </c>
      <c r="AX103" s="13" t="s">
        <v>71</v>
      </c>
      <c r="AY103" s="228" t="s">
        <v>127</v>
      </c>
    </row>
    <row r="104" s="13" customFormat="1">
      <c r="A104" s="13"/>
      <c r="B104" s="218"/>
      <c r="C104" s="219"/>
      <c r="D104" s="220" t="s">
        <v>137</v>
      </c>
      <c r="E104" s="221" t="s">
        <v>19</v>
      </c>
      <c r="F104" s="222" t="s">
        <v>139</v>
      </c>
      <c r="G104" s="219"/>
      <c r="H104" s="221" t="s">
        <v>19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8" t="s">
        <v>137</v>
      </c>
      <c r="AU104" s="228" t="s">
        <v>81</v>
      </c>
      <c r="AV104" s="13" t="s">
        <v>79</v>
      </c>
      <c r="AW104" s="13" t="s">
        <v>33</v>
      </c>
      <c r="AX104" s="13" t="s">
        <v>71</v>
      </c>
      <c r="AY104" s="228" t="s">
        <v>127</v>
      </c>
    </row>
    <row r="105" s="13" customFormat="1">
      <c r="A105" s="13"/>
      <c r="B105" s="218"/>
      <c r="C105" s="219"/>
      <c r="D105" s="220" t="s">
        <v>137</v>
      </c>
      <c r="E105" s="221" t="s">
        <v>19</v>
      </c>
      <c r="F105" s="222" t="s">
        <v>140</v>
      </c>
      <c r="G105" s="219"/>
      <c r="H105" s="221" t="s">
        <v>19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8" t="s">
        <v>137</v>
      </c>
      <c r="AU105" s="228" t="s">
        <v>81</v>
      </c>
      <c r="AV105" s="13" t="s">
        <v>79</v>
      </c>
      <c r="AW105" s="13" t="s">
        <v>33</v>
      </c>
      <c r="AX105" s="13" t="s">
        <v>71</v>
      </c>
      <c r="AY105" s="228" t="s">
        <v>127</v>
      </c>
    </row>
    <row r="106" s="14" customFormat="1">
      <c r="A106" s="14"/>
      <c r="B106" s="229"/>
      <c r="C106" s="230"/>
      <c r="D106" s="220" t="s">
        <v>137</v>
      </c>
      <c r="E106" s="231" t="s">
        <v>19</v>
      </c>
      <c r="F106" s="232" t="s">
        <v>141</v>
      </c>
      <c r="G106" s="230"/>
      <c r="H106" s="233">
        <v>0.029999999999999999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39" t="s">
        <v>137</v>
      </c>
      <c r="AU106" s="239" t="s">
        <v>81</v>
      </c>
      <c r="AV106" s="14" t="s">
        <v>81</v>
      </c>
      <c r="AW106" s="14" t="s">
        <v>33</v>
      </c>
      <c r="AX106" s="14" t="s">
        <v>71</v>
      </c>
      <c r="AY106" s="239" t="s">
        <v>127</v>
      </c>
    </row>
    <row r="107" s="15" customFormat="1">
      <c r="A107" s="15"/>
      <c r="B107" s="240"/>
      <c r="C107" s="241"/>
      <c r="D107" s="220" t="s">
        <v>137</v>
      </c>
      <c r="E107" s="242" t="s">
        <v>19</v>
      </c>
      <c r="F107" s="243" t="s">
        <v>142</v>
      </c>
      <c r="G107" s="241"/>
      <c r="H107" s="244">
        <v>0.029999999999999999</v>
      </c>
      <c r="I107" s="245"/>
      <c r="J107" s="241"/>
      <c r="K107" s="241"/>
      <c r="L107" s="246"/>
      <c r="M107" s="247"/>
      <c r="N107" s="248"/>
      <c r="O107" s="248"/>
      <c r="P107" s="248"/>
      <c r="Q107" s="248"/>
      <c r="R107" s="248"/>
      <c r="S107" s="248"/>
      <c r="T107" s="249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0" t="s">
        <v>137</v>
      </c>
      <c r="AU107" s="250" t="s">
        <v>81</v>
      </c>
      <c r="AV107" s="15" t="s">
        <v>135</v>
      </c>
      <c r="AW107" s="15" t="s">
        <v>33</v>
      </c>
      <c r="AX107" s="15" t="s">
        <v>79</v>
      </c>
      <c r="AY107" s="250" t="s">
        <v>127</v>
      </c>
    </row>
    <row r="108" s="2" customFormat="1" ht="14.4" customHeight="1">
      <c r="A108" s="39"/>
      <c r="B108" s="40"/>
      <c r="C108" s="205" t="s">
        <v>81</v>
      </c>
      <c r="D108" s="205" t="s">
        <v>130</v>
      </c>
      <c r="E108" s="206" t="s">
        <v>143</v>
      </c>
      <c r="F108" s="207" t="s">
        <v>144</v>
      </c>
      <c r="G108" s="208" t="s">
        <v>145</v>
      </c>
      <c r="H108" s="209">
        <v>0.029000000000000001</v>
      </c>
      <c r="I108" s="210"/>
      <c r="J108" s="211">
        <f>ROUND(I108*H108,2)</f>
        <v>0</v>
      </c>
      <c r="K108" s="207" t="s">
        <v>134</v>
      </c>
      <c r="L108" s="45"/>
      <c r="M108" s="212" t="s">
        <v>19</v>
      </c>
      <c r="N108" s="213" t="s">
        <v>42</v>
      </c>
      <c r="O108" s="85"/>
      <c r="P108" s="214">
        <f>O108*H108</f>
        <v>0</v>
      </c>
      <c r="Q108" s="214">
        <v>1.0900000000000001</v>
      </c>
      <c r="R108" s="214">
        <f>Q108*H108</f>
        <v>0.031610000000000006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135</v>
      </c>
      <c r="AT108" s="216" t="s">
        <v>130</v>
      </c>
      <c r="AU108" s="216" t="s">
        <v>81</v>
      </c>
      <c r="AY108" s="18" t="s">
        <v>127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79</v>
      </c>
      <c r="BK108" s="217">
        <f>ROUND(I108*H108,2)</f>
        <v>0</v>
      </c>
      <c r="BL108" s="18" t="s">
        <v>135</v>
      </c>
      <c r="BM108" s="216" t="s">
        <v>146</v>
      </c>
    </row>
    <row r="109" s="13" customFormat="1">
      <c r="A109" s="13"/>
      <c r="B109" s="218"/>
      <c r="C109" s="219"/>
      <c r="D109" s="220" t="s">
        <v>137</v>
      </c>
      <c r="E109" s="221" t="s">
        <v>19</v>
      </c>
      <c r="F109" s="222" t="s">
        <v>138</v>
      </c>
      <c r="G109" s="219"/>
      <c r="H109" s="221" t="s">
        <v>19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8" t="s">
        <v>137</v>
      </c>
      <c r="AU109" s="228" t="s">
        <v>81</v>
      </c>
      <c r="AV109" s="13" t="s">
        <v>79</v>
      </c>
      <c r="AW109" s="13" t="s">
        <v>33</v>
      </c>
      <c r="AX109" s="13" t="s">
        <v>71</v>
      </c>
      <c r="AY109" s="228" t="s">
        <v>127</v>
      </c>
    </row>
    <row r="110" s="13" customFormat="1">
      <c r="A110" s="13"/>
      <c r="B110" s="218"/>
      <c r="C110" s="219"/>
      <c r="D110" s="220" t="s">
        <v>137</v>
      </c>
      <c r="E110" s="221" t="s">
        <v>19</v>
      </c>
      <c r="F110" s="222" t="s">
        <v>139</v>
      </c>
      <c r="G110" s="219"/>
      <c r="H110" s="221" t="s">
        <v>19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8" t="s">
        <v>137</v>
      </c>
      <c r="AU110" s="228" t="s">
        <v>81</v>
      </c>
      <c r="AV110" s="13" t="s">
        <v>79</v>
      </c>
      <c r="AW110" s="13" t="s">
        <v>33</v>
      </c>
      <c r="AX110" s="13" t="s">
        <v>71</v>
      </c>
      <c r="AY110" s="228" t="s">
        <v>127</v>
      </c>
    </row>
    <row r="111" s="13" customFormat="1">
      <c r="A111" s="13"/>
      <c r="B111" s="218"/>
      <c r="C111" s="219"/>
      <c r="D111" s="220" t="s">
        <v>137</v>
      </c>
      <c r="E111" s="221" t="s">
        <v>19</v>
      </c>
      <c r="F111" s="222" t="s">
        <v>147</v>
      </c>
      <c r="G111" s="219"/>
      <c r="H111" s="221" t="s">
        <v>19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8" t="s">
        <v>137</v>
      </c>
      <c r="AU111" s="228" t="s">
        <v>81</v>
      </c>
      <c r="AV111" s="13" t="s">
        <v>79</v>
      </c>
      <c r="AW111" s="13" t="s">
        <v>33</v>
      </c>
      <c r="AX111" s="13" t="s">
        <v>71</v>
      </c>
      <c r="AY111" s="228" t="s">
        <v>127</v>
      </c>
    </row>
    <row r="112" s="14" customFormat="1">
      <c r="A112" s="14"/>
      <c r="B112" s="229"/>
      <c r="C112" s="230"/>
      <c r="D112" s="220" t="s">
        <v>137</v>
      </c>
      <c r="E112" s="231" t="s">
        <v>19</v>
      </c>
      <c r="F112" s="232" t="s">
        <v>148</v>
      </c>
      <c r="G112" s="230"/>
      <c r="H112" s="233">
        <v>0.01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9" t="s">
        <v>137</v>
      </c>
      <c r="AU112" s="239" t="s">
        <v>81</v>
      </c>
      <c r="AV112" s="14" t="s">
        <v>81</v>
      </c>
      <c r="AW112" s="14" t="s">
        <v>33</v>
      </c>
      <c r="AX112" s="14" t="s">
        <v>71</v>
      </c>
      <c r="AY112" s="239" t="s">
        <v>127</v>
      </c>
    </row>
    <row r="113" s="13" customFormat="1">
      <c r="A113" s="13"/>
      <c r="B113" s="218"/>
      <c r="C113" s="219"/>
      <c r="D113" s="220" t="s">
        <v>137</v>
      </c>
      <c r="E113" s="221" t="s">
        <v>19</v>
      </c>
      <c r="F113" s="222" t="s">
        <v>140</v>
      </c>
      <c r="G113" s="219"/>
      <c r="H113" s="221" t="s">
        <v>19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8" t="s">
        <v>137</v>
      </c>
      <c r="AU113" s="228" t="s">
        <v>81</v>
      </c>
      <c r="AV113" s="13" t="s">
        <v>79</v>
      </c>
      <c r="AW113" s="13" t="s">
        <v>33</v>
      </c>
      <c r="AX113" s="13" t="s">
        <v>71</v>
      </c>
      <c r="AY113" s="228" t="s">
        <v>127</v>
      </c>
    </row>
    <row r="114" s="14" customFormat="1">
      <c r="A114" s="14"/>
      <c r="B114" s="229"/>
      <c r="C114" s="230"/>
      <c r="D114" s="220" t="s">
        <v>137</v>
      </c>
      <c r="E114" s="231" t="s">
        <v>19</v>
      </c>
      <c r="F114" s="232" t="s">
        <v>149</v>
      </c>
      <c r="G114" s="230"/>
      <c r="H114" s="233">
        <v>0.019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9" t="s">
        <v>137</v>
      </c>
      <c r="AU114" s="239" t="s">
        <v>81</v>
      </c>
      <c r="AV114" s="14" t="s">
        <v>81</v>
      </c>
      <c r="AW114" s="14" t="s">
        <v>33</v>
      </c>
      <c r="AX114" s="14" t="s">
        <v>71</v>
      </c>
      <c r="AY114" s="239" t="s">
        <v>127</v>
      </c>
    </row>
    <row r="115" s="15" customFormat="1">
      <c r="A115" s="15"/>
      <c r="B115" s="240"/>
      <c r="C115" s="241"/>
      <c r="D115" s="220" t="s">
        <v>137</v>
      </c>
      <c r="E115" s="242" t="s">
        <v>19</v>
      </c>
      <c r="F115" s="243" t="s">
        <v>142</v>
      </c>
      <c r="G115" s="241"/>
      <c r="H115" s="244">
        <v>0.029000000000000001</v>
      </c>
      <c r="I115" s="245"/>
      <c r="J115" s="241"/>
      <c r="K115" s="241"/>
      <c r="L115" s="246"/>
      <c r="M115" s="247"/>
      <c r="N115" s="248"/>
      <c r="O115" s="248"/>
      <c r="P115" s="248"/>
      <c r="Q115" s="248"/>
      <c r="R115" s="248"/>
      <c r="S115" s="248"/>
      <c r="T115" s="249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0" t="s">
        <v>137</v>
      </c>
      <c r="AU115" s="250" t="s">
        <v>81</v>
      </c>
      <c r="AV115" s="15" t="s">
        <v>135</v>
      </c>
      <c r="AW115" s="15" t="s">
        <v>33</v>
      </c>
      <c r="AX115" s="15" t="s">
        <v>79</v>
      </c>
      <c r="AY115" s="250" t="s">
        <v>127</v>
      </c>
    </row>
    <row r="116" s="2" customFormat="1" ht="24.15" customHeight="1">
      <c r="A116" s="39"/>
      <c r="B116" s="40"/>
      <c r="C116" s="205" t="s">
        <v>128</v>
      </c>
      <c r="D116" s="205" t="s">
        <v>130</v>
      </c>
      <c r="E116" s="206" t="s">
        <v>150</v>
      </c>
      <c r="F116" s="207" t="s">
        <v>151</v>
      </c>
      <c r="G116" s="208" t="s">
        <v>152</v>
      </c>
      <c r="H116" s="209">
        <v>1.8180000000000001</v>
      </c>
      <c r="I116" s="210"/>
      <c r="J116" s="211">
        <f>ROUND(I116*H116,2)</f>
        <v>0</v>
      </c>
      <c r="K116" s="207" t="s">
        <v>134</v>
      </c>
      <c r="L116" s="45"/>
      <c r="M116" s="212" t="s">
        <v>19</v>
      </c>
      <c r="N116" s="213" t="s">
        <v>42</v>
      </c>
      <c r="O116" s="85"/>
      <c r="P116" s="214">
        <f>O116*H116</f>
        <v>0</v>
      </c>
      <c r="Q116" s="214">
        <v>0.080610000000000001</v>
      </c>
      <c r="R116" s="214">
        <f>Q116*H116</f>
        <v>0.14654898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135</v>
      </c>
      <c r="AT116" s="216" t="s">
        <v>130</v>
      </c>
      <c r="AU116" s="216" t="s">
        <v>81</v>
      </c>
      <c r="AY116" s="18" t="s">
        <v>127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79</v>
      </c>
      <c r="BK116" s="217">
        <f>ROUND(I116*H116,2)</f>
        <v>0</v>
      </c>
      <c r="BL116" s="18" t="s">
        <v>135</v>
      </c>
      <c r="BM116" s="216" t="s">
        <v>153</v>
      </c>
    </row>
    <row r="117" s="13" customFormat="1">
      <c r="A117" s="13"/>
      <c r="B117" s="218"/>
      <c r="C117" s="219"/>
      <c r="D117" s="220" t="s">
        <v>137</v>
      </c>
      <c r="E117" s="221" t="s">
        <v>19</v>
      </c>
      <c r="F117" s="222" t="s">
        <v>138</v>
      </c>
      <c r="G117" s="219"/>
      <c r="H117" s="221" t="s">
        <v>19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8" t="s">
        <v>137</v>
      </c>
      <c r="AU117" s="228" t="s">
        <v>81</v>
      </c>
      <c r="AV117" s="13" t="s">
        <v>79</v>
      </c>
      <c r="AW117" s="13" t="s">
        <v>33</v>
      </c>
      <c r="AX117" s="13" t="s">
        <v>71</v>
      </c>
      <c r="AY117" s="228" t="s">
        <v>127</v>
      </c>
    </row>
    <row r="118" s="13" customFormat="1">
      <c r="A118" s="13"/>
      <c r="B118" s="218"/>
      <c r="C118" s="219"/>
      <c r="D118" s="220" t="s">
        <v>137</v>
      </c>
      <c r="E118" s="221" t="s">
        <v>19</v>
      </c>
      <c r="F118" s="222" t="s">
        <v>139</v>
      </c>
      <c r="G118" s="219"/>
      <c r="H118" s="221" t="s">
        <v>19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8" t="s">
        <v>137</v>
      </c>
      <c r="AU118" s="228" t="s">
        <v>81</v>
      </c>
      <c r="AV118" s="13" t="s">
        <v>79</v>
      </c>
      <c r="AW118" s="13" t="s">
        <v>33</v>
      </c>
      <c r="AX118" s="13" t="s">
        <v>71</v>
      </c>
      <c r="AY118" s="228" t="s">
        <v>127</v>
      </c>
    </row>
    <row r="119" s="14" customFormat="1">
      <c r="A119" s="14"/>
      <c r="B119" s="229"/>
      <c r="C119" s="230"/>
      <c r="D119" s="220" t="s">
        <v>137</v>
      </c>
      <c r="E119" s="231" t="s">
        <v>19</v>
      </c>
      <c r="F119" s="232" t="s">
        <v>154</v>
      </c>
      <c r="G119" s="230"/>
      <c r="H119" s="233">
        <v>1.8180000000000001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9" t="s">
        <v>137</v>
      </c>
      <c r="AU119" s="239" t="s">
        <v>81</v>
      </c>
      <c r="AV119" s="14" t="s">
        <v>81</v>
      </c>
      <c r="AW119" s="14" t="s">
        <v>33</v>
      </c>
      <c r="AX119" s="14" t="s">
        <v>71</v>
      </c>
      <c r="AY119" s="239" t="s">
        <v>127</v>
      </c>
    </row>
    <row r="120" s="15" customFormat="1">
      <c r="A120" s="15"/>
      <c r="B120" s="240"/>
      <c r="C120" s="241"/>
      <c r="D120" s="220" t="s">
        <v>137</v>
      </c>
      <c r="E120" s="242" t="s">
        <v>19</v>
      </c>
      <c r="F120" s="243" t="s">
        <v>142</v>
      </c>
      <c r="G120" s="241"/>
      <c r="H120" s="244">
        <v>1.8180000000000001</v>
      </c>
      <c r="I120" s="245"/>
      <c r="J120" s="241"/>
      <c r="K120" s="241"/>
      <c r="L120" s="246"/>
      <c r="M120" s="247"/>
      <c r="N120" s="248"/>
      <c r="O120" s="248"/>
      <c r="P120" s="248"/>
      <c r="Q120" s="248"/>
      <c r="R120" s="248"/>
      <c r="S120" s="248"/>
      <c r="T120" s="249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0" t="s">
        <v>137</v>
      </c>
      <c r="AU120" s="250" t="s">
        <v>81</v>
      </c>
      <c r="AV120" s="15" t="s">
        <v>135</v>
      </c>
      <c r="AW120" s="15" t="s">
        <v>33</v>
      </c>
      <c r="AX120" s="15" t="s">
        <v>79</v>
      </c>
      <c r="AY120" s="250" t="s">
        <v>127</v>
      </c>
    </row>
    <row r="121" s="2" customFormat="1" ht="24.15" customHeight="1">
      <c r="A121" s="39"/>
      <c r="B121" s="40"/>
      <c r="C121" s="205" t="s">
        <v>135</v>
      </c>
      <c r="D121" s="205" t="s">
        <v>130</v>
      </c>
      <c r="E121" s="206" t="s">
        <v>155</v>
      </c>
      <c r="F121" s="207" t="s">
        <v>156</v>
      </c>
      <c r="G121" s="208" t="s">
        <v>152</v>
      </c>
      <c r="H121" s="209">
        <v>19.119</v>
      </c>
      <c r="I121" s="210"/>
      <c r="J121" s="211">
        <f>ROUND(I121*H121,2)</f>
        <v>0</v>
      </c>
      <c r="K121" s="207" t="s">
        <v>134</v>
      </c>
      <c r="L121" s="45"/>
      <c r="M121" s="212" t="s">
        <v>19</v>
      </c>
      <c r="N121" s="213" t="s">
        <v>42</v>
      </c>
      <c r="O121" s="85"/>
      <c r="P121" s="214">
        <f>O121*H121</f>
        <v>0</v>
      </c>
      <c r="Q121" s="214">
        <v>0.058970000000000002</v>
      </c>
      <c r="R121" s="214">
        <f>Q121*H121</f>
        <v>1.1274474299999999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135</v>
      </c>
      <c r="AT121" s="216" t="s">
        <v>130</v>
      </c>
      <c r="AU121" s="216" t="s">
        <v>81</v>
      </c>
      <c r="AY121" s="18" t="s">
        <v>127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79</v>
      </c>
      <c r="BK121" s="217">
        <f>ROUND(I121*H121,2)</f>
        <v>0</v>
      </c>
      <c r="BL121" s="18" t="s">
        <v>135</v>
      </c>
      <c r="BM121" s="216" t="s">
        <v>157</v>
      </c>
    </row>
    <row r="122" s="13" customFormat="1">
      <c r="A122" s="13"/>
      <c r="B122" s="218"/>
      <c r="C122" s="219"/>
      <c r="D122" s="220" t="s">
        <v>137</v>
      </c>
      <c r="E122" s="221" t="s">
        <v>19</v>
      </c>
      <c r="F122" s="222" t="s">
        <v>138</v>
      </c>
      <c r="G122" s="219"/>
      <c r="H122" s="221" t="s">
        <v>19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8" t="s">
        <v>137</v>
      </c>
      <c r="AU122" s="228" t="s">
        <v>81</v>
      </c>
      <c r="AV122" s="13" t="s">
        <v>79</v>
      </c>
      <c r="AW122" s="13" t="s">
        <v>33</v>
      </c>
      <c r="AX122" s="13" t="s">
        <v>71</v>
      </c>
      <c r="AY122" s="228" t="s">
        <v>127</v>
      </c>
    </row>
    <row r="123" s="13" customFormat="1">
      <c r="A123" s="13"/>
      <c r="B123" s="218"/>
      <c r="C123" s="219"/>
      <c r="D123" s="220" t="s">
        <v>137</v>
      </c>
      <c r="E123" s="221" t="s">
        <v>19</v>
      </c>
      <c r="F123" s="222" t="s">
        <v>139</v>
      </c>
      <c r="G123" s="219"/>
      <c r="H123" s="221" t="s">
        <v>19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8" t="s">
        <v>137</v>
      </c>
      <c r="AU123" s="228" t="s">
        <v>81</v>
      </c>
      <c r="AV123" s="13" t="s">
        <v>79</v>
      </c>
      <c r="AW123" s="13" t="s">
        <v>33</v>
      </c>
      <c r="AX123" s="13" t="s">
        <v>71</v>
      </c>
      <c r="AY123" s="228" t="s">
        <v>127</v>
      </c>
    </row>
    <row r="124" s="14" customFormat="1">
      <c r="A124" s="14"/>
      <c r="B124" s="229"/>
      <c r="C124" s="230"/>
      <c r="D124" s="220" t="s">
        <v>137</v>
      </c>
      <c r="E124" s="231" t="s">
        <v>19</v>
      </c>
      <c r="F124" s="232" t="s">
        <v>158</v>
      </c>
      <c r="G124" s="230"/>
      <c r="H124" s="233">
        <v>7.2000000000000002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9" t="s">
        <v>137</v>
      </c>
      <c r="AU124" s="239" t="s">
        <v>81</v>
      </c>
      <c r="AV124" s="14" t="s">
        <v>81</v>
      </c>
      <c r="AW124" s="14" t="s">
        <v>33</v>
      </c>
      <c r="AX124" s="14" t="s">
        <v>71</v>
      </c>
      <c r="AY124" s="239" t="s">
        <v>127</v>
      </c>
    </row>
    <row r="125" s="14" customFormat="1">
      <c r="A125" s="14"/>
      <c r="B125" s="229"/>
      <c r="C125" s="230"/>
      <c r="D125" s="220" t="s">
        <v>137</v>
      </c>
      <c r="E125" s="231" t="s">
        <v>19</v>
      </c>
      <c r="F125" s="232" t="s">
        <v>159</v>
      </c>
      <c r="G125" s="230"/>
      <c r="H125" s="233">
        <v>2</v>
      </c>
      <c r="I125" s="234"/>
      <c r="J125" s="230"/>
      <c r="K125" s="230"/>
      <c r="L125" s="235"/>
      <c r="M125" s="236"/>
      <c r="N125" s="237"/>
      <c r="O125" s="237"/>
      <c r="P125" s="237"/>
      <c r="Q125" s="237"/>
      <c r="R125" s="237"/>
      <c r="S125" s="237"/>
      <c r="T125" s="238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9" t="s">
        <v>137</v>
      </c>
      <c r="AU125" s="239" t="s">
        <v>81</v>
      </c>
      <c r="AV125" s="14" t="s">
        <v>81</v>
      </c>
      <c r="AW125" s="14" t="s">
        <v>33</v>
      </c>
      <c r="AX125" s="14" t="s">
        <v>71</v>
      </c>
      <c r="AY125" s="239" t="s">
        <v>127</v>
      </c>
    </row>
    <row r="126" s="13" customFormat="1">
      <c r="A126" s="13"/>
      <c r="B126" s="218"/>
      <c r="C126" s="219"/>
      <c r="D126" s="220" t="s">
        <v>137</v>
      </c>
      <c r="E126" s="221" t="s">
        <v>19</v>
      </c>
      <c r="F126" s="222" t="s">
        <v>160</v>
      </c>
      <c r="G126" s="219"/>
      <c r="H126" s="221" t="s">
        <v>19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8" t="s">
        <v>137</v>
      </c>
      <c r="AU126" s="228" t="s">
        <v>81</v>
      </c>
      <c r="AV126" s="13" t="s">
        <v>79</v>
      </c>
      <c r="AW126" s="13" t="s">
        <v>33</v>
      </c>
      <c r="AX126" s="13" t="s">
        <v>71</v>
      </c>
      <c r="AY126" s="228" t="s">
        <v>127</v>
      </c>
    </row>
    <row r="127" s="14" customFormat="1">
      <c r="A127" s="14"/>
      <c r="B127" s="229"/>
      <c r="C127" s="230"/>
      <c r="D127" s="220" t="s">
        <v>137</v>
      </c>
      <c r="E127" s="231" t="s">
        <v>19</v>
      </c>
      <c r="F127" s="232" t="s">
        <v>161</v>
      </c>
      <c r="G127" s="230"/>
      <c r="H127" s="233">
        <v>9.9190000000000005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9" t="s">
        <v>137</v>
      </c>
      <c r="AU127" s="239" t="s">
        <v>81</v>
      </c>
      <c r="AV127" s="14" t="s">
        <v>81</v>
      </c>
      <c r="AW127" s="14" t="s">
        <v>33</v>
      </c>
      <c r="AX127" s="14" t="s">
        <v>71</v>
      </c>
      <c r="AY127" s="239" t="s">
        <v>127</v>
      </c>
    </row>
    <row r="128" s="15" customFormat="1">
      <c r="A128" s="15"/>
      <c r="B128" s="240"/>
      <c r="C128" s="241"/>
      <c r="D128" s="220" t="s">
        <v>137</v>
      </c>
      <c r="E128" s="242" t="s">
        <v>19</v>
      </c>
      <c r="F128" s="243" t="s">
        <v>142</v>
      </c>
      <c r="G128" s="241"/>
      <c r="H128" s="244">
        <v>19.119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0" t="s">
        <v>137</v>
      </c>
      <c r="AU128" s="250" t="s">
        <v>81</v>
      </c>
      <c r="AV128" s="15" t="s">
        <v>135</v>
      </c>
      <c r="AW128" s="15" t="s">
        <v>33</v>
      </c>
      <c r="AX128" s="15" t="s">
        <v>79</v>
      </c>
      <c r="AY128" s="250" t="s">
        <v>127</v>
      </c>
    </row>
    <row r="129" s="2" customFormat="1" ht="14.4" customHeight="1">
      <c r="A129" s="39"/>
      <c r="B129" s="40"/>
      <c r="C129" s="205" t="s">
        <v>162</v>
      </c>
      <c r="D129" s="205" t="s">
        <v>130</v>
      </c>
      <c r="E129" s="206" t="s">
        <v>163</v>
      </c>
      <c r="F129" s="207" t="s">
        <v>164</v>
      </c>
      <c r="G129" s="208" t="s">
        <v>165</v>
      </c>
      <c r="H129" s="209">
        <v>13.48</v>
      </c>
      <c r="I129" s="210"/>
      <c r="J129" s="211">
        <f>ROUND(I129*H129,2)</f>
        <v>0</v>
      </c>
      <c r="K129" s="207" t="s">
        <v>134</v>
      </c>
      <c r="L129" s="45"/>
      <c r="M129" s="212" t="s">
        <v>19</v>
      </c>
      <c r="N129" s="213" t="s">
        <v>42</v>
      </c>
      <c r="O129" s="85"/>
      <c r="P129" s="214">
        <f>O129*H129</f>
        <v>0</v>
      </c>
      <c r="Q129" s="214">
        <v>0.00012999999999999999</v>
      </c>
      <c r="R129" s="214">
        <f>Q129*H129</f>
        <v>0.0017523999999999999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135</v>
      </c>
      <c r="AT129" s="216" t="s">
        <v>130</v>
      </c>
      <c r="AU129" s="216" t="s">
        <v>81</v>
      </c>
      <c r="AY129" s="18" t="s">
        <v>127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79</v>
      </c>
      <c r="BK129" s="217">
        <f>ROUND(I129*H129,2)</f>
        <v>0</v>
      </c>
      <c r="BL129" s="18" t="s">
        <v>135</v>
      </c>
      <c r="BM129" s="216" t="s">
        <v>166</v>
      </c>
    </row>
    <row r="130" s="13" customFormat="1">
      <c r="A130" s="13"/>
      <c r="B130" s="218"/>
      <c r="C130" s="219"/>
      <c r="D130" s="220" t="s">
        <v>137</v>
      </c>
      <c r="E130" s="221" t="s">
        <v>19</v>
      </c>
      <c r="F130" s="222" t="s">
        <v>138</v>
      </c>
      <c r="G130" s="219"/>
      <c r="H130" s="221" t="s">
        <v>19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8" t="s">
        <v>137</v>
      </c>
      <c r="AU130" s="228" t="s">
        <v>81</v>
      </c>
      <c r="AV130" s="13" t="s">
        <v>79</v>
      </c>
      <c r="AW130" s="13" t="s">
        <v>33</v>
      </c>
      <c r="AX130" s="13" t="s">
        <v>71</v>
      </c>
      <c r="AY130" s="228" t="s">
        <v>127</v>
      </c>
    </row>
    <row r="131" s="13" customFormat="1">
      <c r="A131" s="13"/>
      <c r="B131" s="218"/>
      <c r="C131" s="219"/>
      <c r="D131" s="220" t="s">
        <v>137</v>
      </c>
      <c r="E131" s="221" t="s">
        <v>19</v>
      </c>
      <c r="F131" s="222" t="s">
        <v>139</v>
      </c>
      <c r="G131" s="219"/>
      <c r="H131" s="221" t="s">
        <v>19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8" t="s">
        <v>137</v>
      </c>
      <c r="AU131" s="228" t="s">
        <v>81</v>
      </c>
      <c r="AV131" s="13" t="s">
        <v>79</v>
      </c>
      <c r="AW131" s="13" t="s">
        <v>33</v>
      </c>
      <c r="AX131" s="13" t="s">
        <v>71</v>
      </c>
      <c r="AY131" s="228" t="s">
        <v>127</v>
      </c>
    </row>
    <row r="132" s="14" customFormat="1">
      <c r="A132" s="14"/>
      <c r="B132" s="229"/>
      <c r="C132" s="230"/>
      <c r="D132" s="220" t="s">
        <v>137</v>
      </c>
      <c r="E132" s="231" t="s">
        <v>19</v>
      </c>
      <c r="F132" s="232" t="s">
        <v>167</v>
      </c>
      <c r="G132" s="230"/>
      <c r="H132" s="233">
        <v>8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39" t="s">
        <v>137</v>
      </c>
      <c r="AU132" s="239" t="s">
        <v>81</v>
      </c>
      <c r="AV132" s="14" t="s">
        <v>81</v>
      </c>
      <c r="AW132" s="14" t="s">
        <v>33</v>
      </c>
      <c r="AX132" s="14" t="s">
        <v>71</v>
      </c>
      <c r="AY132" s="239" t="s">
        <v>127</v>
      </c>
    </row>
    <row r="133" s="13" customFormat="1">
      <c r="A133" s="13"/>
      <c r="B133" s="218"/>
      <c r="C133" s="219"/>
      <c r="D133" s="220" t="s">
        <v>137</v>
      </c>
      <c r="E133" s="221" t="s">
        <v>19</v>
      </c>
      <c r="F133" s="222" t="s">
        <v>160</v>
      </c>
      <c r="G133" s="219"/>
      <c r="H133" s="221" t="s">
        <v>19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8" t="s">
        <v>137</v>
      </c>
      <c r="AU133" s="228" t="s">
        <v>81</v>
      </c>
      <c r="AV133" s="13" t="s">
        <v>79</v>
      </c>
      <c r="AW133" s="13" t="s">
        <v>33</v>
      </c>
      <c r="AX133" s="13" t="s">
        <v>71</v>
      </c>
      <c r="AY133" s="228" t="s">
        <v>127</v>
      </c>
    </row>
    <row r="134" s="14" customFormat="1">
      <c r="A134" s="14"/>
      <c r="B134" s="229"/>
      <c r="C134" s="230"/>
      <c r="D134" s="220" t="s">
        <v>137</v>
      </c>
      <c r="E134" s="231" t="s">
        <v>19</v>
      </c>
      <c r="F134" s="232" t="s">
        <v>168</v>
      </c>
      <c r="G134" s="230"/>
      <c r="H134" s="233">
        <v>5.4800000000000004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39" t="s">
        <v>137</v>
      </c>
      <c r="AU134" s="239" t="s">
        <v>81</v>
      </c>
      <c r="AV134" s="14" t="s">
        <v>81</v>
      </c>
      <c r="AW134" s="14" t="s">
        <v>33</v>
      </c>
      <c r="AX134" s="14" t="s">
        <v>71</v>
      </c>
      <c r="AY134" s="239" t="s">
        <v>127</v>
      </c>
    </row>
    <row r="135" s="15" customFormat="1">
      <c r="A135" s="15"/>
      <c r="B135" s="240"/>
      <c r="C135" s="241"/>
      <c r="D135" s="220" t="s">
        <v>137</v>
      </c>
      <c r="E135" s="242" t="s">
        <v>19</v>
      </c>
      <c r="F135" s="243" t="s">
        <v>142</v>
      </c>
      <c r="G135" s="241"/>
      <c r="H135" s="244">
        <v>13.48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0" t="s">
        <v>137</v>
      </c>
      <c r="AU135" s="250" t="s">
        <v>81</v>
      </c>
      <c r="AV135" s="15" t="s">
        <v>135</v>
      </c>
      <c r="AW135" s="15" t="s">
        <v>33</v>
      </c>
      <c r="AX135" s="15" t="s">
        <v>79</v>
      </c>
      <c r="AY135" s="250" t="s">
        <v>127</v>
      </c>
    </row>
    <row r="136" s="12" customFormat="1" ht="22.8" customHeight="1">
      <c r="A136" s="12"/>
      <c r="B136" s="189"/>
      <c r="C136" s="190"/>
      <c r="D136" s="191" t="s">
        <v>70</v>
      </c>
      <c r="E136" s="203" t="s">
        <v>169</v>
      </c>
      <c r="F136" s="203" t="s">
        <v>170</v>
      </c>
      <c r="G136" s="190"/>
      <c r="H136" s="190"/>
      <c r="I136" s="193"/>
      <c r="J136" s="204">
        <f>BK136</f>
        <v>0</v>
      </c>
      <c r="K136" s="190"/>
      <c r="L136" s="195"/>
      <c r="M136" s="196"/>
      <c r="N136" s="197"/>
      <c r="O136" s="197"/>
      <c r="P136" s="198">
        <f>SUM(P137:P255)</f>
        <v>0</v>
      </c>
      <c r="Q136" s="197"/>
      <c r="R136" s="198">
        <f>SUM(R137:R255)</f>
        <v>3.1832576399999999</v>
      </c>
      <c r="S136" s="197"/>
      <c r="T136" s="199">
        <f>SUM(T137:T255)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0" t="s">
        <v>79</v>
      </c>
      <c r="AT136" s="201" t="s">
        <v>70</v>
      </c>
      <c r="AU136" s="201" t="s">
        <v>79</v>
      </c>
      <c r="AY136" s="200" t="s">
        <v>127</v>
      </c>
      <c r="BK136" s="202">
        <f>SUM(BK137:BK255)</f>
        <v>0</v>
      </c>
    </row>
    <row r="137" s="2" customFormat="1" ht="24.15" customHeight="1">
      <c r="A137" s="39"/>
      <c r="B137" s="40"/>
      <c r="C137" s="205" t="s">
        <v>169</v>
      </c>
      <c r="D137" s="205" t="s">
        <v>130</v>
      </c>
      <c r="E137" s="206" t="s">
        <v>171</v>
      </c>
      <c r="F137" s="207" t="s">
        <v>172</v>
      </c>
      <c r="G137" s="208" t="s">
        <v>152</v>
      </c>
      <c r="H137" s="209">
        <v>28.559999999999999</v>
      </c>
      <c r="I137" s="210"/>
      <c r="J137" s="211">
        <f>ROUND(I137*H137,2)</f>
        <v>0</v>
      </c>
      <c r="K137" s="207" t="s">
        <v>134</v>
      </c>
      <c r="L137" s="45"/>
      <c r="M137" s="212" t="s">
        <v>19</v>
      </c>
      <c r="N137" s="213" t="s">
        <v>42</v>
      </c>
      <c r="O137" s="85"/>
      <c r="P137" s="214">
        <f>O137*H137</f>
        <v>0</v>
      </c>
      <c r="Q137" s="214">
        <v>0.017000000000000001</v>
      </c>
      <c r="R137" s="214">
        <f>Q137*H137</f>
        <v>0.48552000000000001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135</v>
      </c>
      <c r="AT137" s="216" t="s">
        <v>130</v>
      </c>
      <c r="AU137" s="216" t="s">
        <v>81</v>
      </c>
      <c r="AY137" s="18" t="s">
        <v>127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79</v>
      </c>
      <c r="BK137" s="217">
        <f>ROUND(I137*H137,2)</f>
        <v>0</v>
      </c>
      <c r="BL137" s="18" t="s">
        <v>135</v>
      </c>
      <c r="BM137" s="216" t="s">
        <v>173</v>
      </c>
    </row>
    <row r="138" s="13" customFormat="1">
      <c r="A138" s="13"/>
      <c r="B138" s="218"/>
      <c r="C138" s="219"/>
      <c r="D138" s="220" t="s">
        <v>137</v>
      </c>
      <c r="E138" s="221" t="s">
        <v>19</v>
      </c>
      <c r="F138" s="222" t="s">
        <v>138</v>
      </c>
      <c r="G138" s="219"/>
      <c r="H138" s="221" t="s">
        <v>19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8" t="s">
        <v>137</v>
      </c>
      <c r="AU138" s="228" t="s">
        <v>81</v>
      </c>
      <c r="AV138" s="13" t="s">
        <v>79</v>
      </c>
      <c r="AW138" s="13" t="s">
        <v>33</v>
      </c>
      <c r="AX138" s="13" t="s">
        <v>71</v>
      </c>
      <c r="AY138" s="228" t="s">
        <v>127</v>
      </c>
    </row>
    <row r="139" s="13" customFormat="1">
      <c r="A139" s="13"/>
      <c r="B139" s="218"/>
      <c r="C139" s="219"/>
      <c r="D139" s="220" t="s">
        <v>137</v>
      </c>
      <c r="E139" s="221" t="s">
        <v>19</v>
      </c>
      <c r="F139" s="222" t="s">
        <v>160</v>
      </c>
      <c r="G139" s="219"/>
      <c r="H139" s="221" t="s">
        <v>19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8" t="s">
        <v>137</v>
      </c>
      <c r="AU139" s="228" t="s">
        <v>81</v>
      </c>
      <c r="AV139" s="13" t="s">
        <v>79</v>
      </c>
      <c r="AW139" s="13" t="s">
        <v>33</v>
      </c>
      <c r="AX139" s="13" t="s">
        <v>71</v>
      </c>
      <c r="AY139" s="228" t="s">
        <v>127</v>
      </c>
    </row>
    <row r="140" s="14" customFormat="1">
      <c r="A140" s="14"/>
      <c r="B140" s="229"/>
      <c r="C140" s="230"/>
      <c r="D140" s="220" t="s">
        <v>137</v>
      </c>
      <c r="E140" s="231" t="s">
        <v>19</v>
      </c>
      <c r="F140" s="232" t="s">
        <v>174</v>
      </c>
      <c r="G140" s="230"/>
      <c r="H140" s="233">
        <v>13.960000000000001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39" t="s">
        <v>137</v>
      </c>
      <c r="AU140" s="239" t="s">
        <v>81</v>
      </c>
      <c r="AV140" s="14" t="s">
        <v>81</v>
      </c>
      <c r="AW140" s="14" t="s">
        <v>33</v>
      </c>
      <c r="AX140" s="14" t="s">
        <v>71</v>
      </c>
      <c r="AY140" s="239" t="s">
        <v>127</v>
      </c>
    </row>
    <row r="141" s="13" customFormat="1">
      <c r="A141" s="13"/>
      <c r="B141" s="218"/>
      <c r="C141" s="219"/>
      <c r="D141" s="220" t="s">
        <v>137</v>
      </c>
      <c r="E141" s="221" t="s">
        <v>19</v>
      </c>
      <c r="F141" s="222" t="s">
        <v>175</v>
      </c>
      <c r="G141" s="219"/>
      <c r="H141" s="221" t="s">
        <v>19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8" t="s">
        <v>137</v>
      </c>
      <c r="AU141" s="228" t="s">
        <v>81</v>
      </c>
      <c r="AV141" s="13" t="s">
        <v>79</v>
      </c>
      <c r="AW141" s="13" t="s">
        <v>33</v>
      </c>
      <c r="AX141" s="13" t="s">
        <v>71</v>
      </c>
      <c r="AY141" s="228" t="s">
        <v>127</v>
      </c>
    </row>
    <row r="142" s="14" customFormat="1">
      <c r="A142" s="14"/>
      <c r="B142" s="229"/>
      <c r="C142" s="230"/>
      <c r="D142" s="220" t="s">
        <v>137</v>
      </c>
      <c r="E142" s="231" t="s">
        <v>19</v>
      </c>
      <c r="F142" s="232" t="s">
        <v>176</v>
      </c>
      <c r="G142" s="230"/>
      <c r="H142" s="233">
        <v>14.6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9" t="s">
        <v>137</v>
      </c>
      <c r="AU142" s="239" t="s">
        <v>81</v>
      </c>
      <c r="AV142" s="14" t="s">
        <v>81</v>
      </c>
      <c r="AW142" s="14" t="s">
        <v>33</v>
      </c>
      <c r="AX142" s="14" t="s">
        <v>71</v>
      </c>
      <c r="AY142" s="239" t="s">
        <v>127</v>
      </c>
    </row>
    <row r="143" s="15" customFormat="1">
      <c r="A143" s="15"/>
      <c r="B143" s="240"/>
      <c r="C143" s="241"/>
      <c r="D143" s="220" t="s">
        <v>137</v>
      </c>
      <c r="E143" s="242" t="s">
        <v>19</v>
      </c>
      <c r="F143" s="243" t="s">
        <v>142</v>
      </c>
      <c r="G143" s="241"/>
      <c r="H143" s="244">
        <v>28.559999999999999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0" t="s">
        <v>137</v>
      </c>
      <c r="AU143" s="250" t="s">
        <v>81</v>
      </c>
      <c r="AV143" s="15" t="s">
        <v>135</v>
      </c>
      <c r="AW143" s="15" t="s">
        <v>33</v>
      </c>
      <c r="AX143" s="15" t="s">
        <v>79</v>
      </c>
      <c r="AY143" s="250" t="s">
        <v>127</v>
      </c>
    </row>
    <row r="144" s="2" customFormat="1" ht="14.4" customHeight="1">
      <c r="A144" s="39"/>
      <c r="B144" s="40"/>
      <c r="C144" s="205" t="s">
        <v>177</v>
      </c>
      <c r="D144" s="205" t="s">
        <v>130</v>
      </c>
      <c r="E144" s="206" t="s">
        <v>178</v>
      </c>
      <c r="F144" s="207" t="s">
        <v>179</v>
      </c>
      <c r="G144" s="208" t="s">
        <v>152</v>
      </c>
      <c r="H144" s="209">
        <v>43.630000000000003</v>
      </c>
      <c r="I144" s="210"/>
      <c r="J144" s="211">
        <f>ROUND(I144*H144,2)</f>
        <v>0</v>
      </c>
      <c r="K144" s="207" t="s">
        <v>134</v>
      </c>
      <c r="L144" s="45"/>
      <c r="M144" s="212" t="s">
        <v>19</v>
      </c>
      <c r="N144" s="213" t="s">
        <v>42</v>
      </c>
      <c r="O144" s="85"/>
      <c r="P144" s="214">
        <f>O144*H144</f>
        <v>0</v>
      </c>
      <c r="Q144" s="214">
        <v>0.00020000000000000001</v>
      </c>
      <c r="R144" s="214">
        <f>Q144*H144</f>
        <v>0.0087260000000000011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135</v>
      </c>
      <c r="AT144" s="216" t="s">
        <v>130</v>
      </c>
      <c r="AU144" s="216" t="s">
        <v>81</v>
      </c>
      <c r="AY144" s="18" t="s">
        <v>127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79</v>
      </c>
      <c r="BK144" s="217">
        <f>ROUND(I144*H144,2)</f>
        <v>0</v>
      </c>
      <c r="BL144" s="18" t="s">
        <v>135</v>
      </c>
      <c r="BM144" s="216" t="s">
        <v>180</v>
      </c>
    </row>
    <row r="145" s="13" customFormat="1">
      <c r="A145" s="13"/>
      <c r="B145" s="218"/>
      <c r="C145" s="219"/>
      <c r="D145" s="220" t="s">
        <v>137</v>
      </c>
      <c r="E145" s="221" t="s">
        <v>19</v>
      </c>
      <c r="F145" s="222" t="s">
        <v>138</v>
      </c>
      <c r="G145" s="219"/>
      <c r="H145" s="221" t="s">
        <v>19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8" t="s">
        <v>137</v>
      </c>
      <c r="AU145" s="228" t="s">
        <v>81</v>
      </c>
      <c r="AV145" s="13" t="s">
        <v>79</v>
      </c>
      <c r="AW145" s="13" t="s">
        <v>33</v>
      </c>
      <c r="AX145" s="13" t="s">
        <v>71</v>
      </c>
      <c r="AY145" s="228" t="s">
        <v>127</v>
      </c>
    </row>
    <row r="146" s="13" customFormat="1">
      <c r="A146" s="13"/>
      <c r="B146" s="218"/>
      <c r="C146" s="219"/>
      <c r="D146" s="220" t="s">
        <v>137</v>
      </c>
      <c r="E146" s="221" t="s">
        <v>19</v>
      </c>
      <c r="F146" s="222" t="s">
        <v>160</v>
      </c>
      <c r="G146" s="219"/>
      <c r="H146" s="221" t="s">
        <v>19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8" t="s">
        <v>137</v>
      </c>
      <c r="AU146" s="228" t="s">
        <v>81</v>
      </c>
      <c r="AV146" s="13" t="s">
        <v>79</v>
      </c>
      <c r="AW146" s="13" t="s">
        <v>33</v>
      </c>
      <c r="AX146" s="13" t="s">
        <v>71</v>
      </c>
      <c r="AY146" s="228" t="s">
        <v>127</v>
      </c>
    </row>
    <row r="147" s="14" customFormat="1">
      <c r="A147" s="14"/>
      <c r="B147" s="229"/>
      <c r="C147" s="230"/>
      <c r="D147" s="220" t="s">
        <v>137</v>
      </c>
      <c r="E147" s="231" t="s">
        <v>19</v>
      </c>
      <c r="F147" s="232" t="s">
        <v>181</v>
      </c>
      <c r="G147" s="230"/>
      <c r="H147" s="233">
        <v>11.699999999999999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39" t="s">
        <v>137</v>
      </c>
      <c r="AU147" s="239" t="s">
        <v>81</v>
      </c>
      <c r="AV147" s="14" t="s">
        <v>81</v>
      </c>
      <c r="AW147" s="14" t="s">
        <v>33</v>
      </c>
      <c r="AX147" s="14" t="s">
        <v>71</v>
      </c>
      <c r="AY147" s="239" t="s">
        <v>127</v>
      </c>
    </row>
    <row r="148" s="13" customFormat="1">
      <c r="A148" s="13"/>
      <c r="B148" s="218"/>
      <c r="C148" s="219"/>
      <c r="D148" s="220" t="s">
        <v>137</v>
      </c>
      <c r="E148" s="221" t="s">
        <v>19</v>
      </c>
      <c r="F148" s="222" t="s">
        <v>175</v>
      </c>
      <c r="G148" s="219"/>
      <c r="H148" s="221" t="s">
        <v>19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8" t="s">
        <v>137</v>
      </c>
      <c r="AU148" s="228" t="s">
        <v>81</v>
      </c>
      <c r="AV148" s="13" t="s">
        <v>79</v>
      </c>
      <c r="AW148" s="13" t="s">
        <v>33</v>
      </c>
      <c r="AX148" s="13" t="s">
        <v>71</v>
      </c>
      <c r="AY148" s="228" t="s">
        <v>127</v>
      </c>
    </row>
    <row r="149" s="14" customFormat="1">
      <c r="A149" s="14"/>
      <c r="B149" s="229"/>
      <c r="C149" s="230"/>
      <c r="D149" s="220" t="s">
        <v>137</v>
      </c>
      <c r="E149" s="231" t="s">
        <v>19</v>
      </c>
      <c r="F149" s="232" t="s">
        <v>182</v>
      </c>
      <c r="G149" s="230"/>
      <c r="H149" s="233">
        <v>10.33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39" t="s">
        <v>137</v>
      </c>
      <c r="AU149" s="239" t="s">
        <v>81</v>
      </c>
      <c r="AV149" s="14" t="s">
        <v>81</v>
      </c>
      <c r="AW149" s="14" t="s">
        <v>33</v>
      </c>
      <c r="AX149" s="14" t="s">
        <v>71</v>
      </c>
      <c r="AY149" s="239" t="s">
        <v>127</v>
      </c>
    </row>
    <row r="150" s="13" customFormat="1">
      <c r="A150" s="13"/>
      <c r="B150" s="218"/>
      <c r="C150" s="219"/>
      <c r="D150" s="220" t="s">
        <v>137</v>
      </c>
      <c r="E150" s="221" t="s">
        <v>19</v>
      </c>
      <c r="F150" s="222" t="s">
        <v>139</v>
      </c>
      <c r="G150" s="219"/>
      <c r="H150" s="221" t="s">
        <v>19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8" t="s">
        <v>137</v>
      </c>
      <c r="AU150" s="228" t="s">
        <v>81</v>
      </c>
      <c r="AV150" s="13" t="s">
        <v>79</v>
      </c>
      <c r="AW150" s="13" t="s">
        <v>33</v>
      </c>
      <c r="AX150" s="13" t="s">
        <v>71</v>
      </c>
      <c r="AY150" s="228" t="s">
        <v>127</v>
      </c>
    </row>
    <row r="151" s="14" customFormat="1">
      <c r="A151" s="14"/>
      <c r="B151" s="229"/>
      <c r="C151" s="230"/>
      <c r="D151" s="220" t="s">
        <v>137</v>
      </c>
      <c r="E151" s="231" t="s">
        <v>19</v>
      </c>
      <c r="F151" s="232" t="s">
        <v>183</v>
      </c>
      <c r="G151" s="230"/>
      <c r="H151" s="233">
        <v>7.7999999999999998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9" t="s">
        <v>137</v>
      </c>
      <c r="AU151" s="239" t="s">
        <v>81</v>
      </c>
      <c r="AV151" s="14" t="s">
        <v>81</v>
      </c>
      <c r="AW151" s="14" t="s">
        <v>33</v>
      </c>
      <c r="AX151" s="14" t="s">
        <v>71</v>
      </c>
      <c r="AY151" s="239" t="s">
        <v>127</v>
      </c>
    </row>
    <row r="152" s="14" customFormat="1">
      <c r="A152" s="14"/>
      <c r="B152" s="229"/>
      <c r="C152" s="230"/>
      <c r="D152" s="220" t="s">
        <v>137</v>
      </c>
      <c r="E152" s="231" t="s">
        <v>19</v>
      </c>
      <c r="F152" s="232" t="s">
        <v>184</v>
      </c>
      <c r="G152" s="230"/>
      <c r="H152" s="233">
        <v>3.7999999999999998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39" t="s">
        <v>137</v>
      </c>
      <c r="AU152" s="239" t="s">
        <v>81</v>
      </c>
      <c r="AV152" s="14" t="s">
        <v>81</v>
      </c>
      <c r="AW152" s="14" t="s">
        <v>33</v>
      </c>
      <c r="AX152" s="14" t="s">
        <v>71</v>
      </c>
      <c r="AY152" s="239" t="s">
        <v>127</v>
      </c>
    </row>
    <row r="153" s="14" customFormat="1">
      <c r="A153" s="14"/>
      <c r="B153" s="229"/>
      <c r="C153" s="230"/>
      <c r="D153" s="220" t="s">
        <v>137</v>
      </c>
      <c r="E153" s="231" t="s">
        <v>19</v>
      </c>
      <c r="F153" s="232" t="s">
        <v>185</v>
      </c>
      <c r="G153" s="230"/>
      <c r="H153" s="233">
        <v>6.2000000000000002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39" t="s">
        <v>137</v>
      </c>
      <c r="AU153" s="239" t="s">
        <v>81</v>
      </c>
      <c r="AV153" s="14" t="s">
        <v>81</v>
      </c>
      <c r="AW153" s="14" t="s">
        <v>33</v>
      </c>
      <c r="AX153" s="14" t="s">
        <v>71</v>
      </c>
      <c r="AY153" s="239" t="s">
        <v>127</v>
      </c>
    </row>
    <row r="154" s="14" customFormat="1">
      <c r="A154" s="14"/>
      <c r="B154" s="229"/>
      <c r="C154" s="230"/>
      <c r="D154" s="220" t="s">
        <v>137</v>
      </c>
      <c r="E154" s="231" t="s">
        <v>19</v>
      </c>
      <c r="F154" s="232" t="s">
        <v>184</v>
      </c>
      <c r="G154" s="230"/>
      <c r="H154" s="233">
        <v>3.7999999999999998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39" t="s">
        <v>137</v>
      </c>
      <c r="AU154" s="239" t="s">
        <v>81</v>
      </c>
      <c r="AV154" s="14" t="s">
        <v>81</v>
      </c>
      <c r="AW154" s="14" t="s">
        <v>33</v>
      </c>
      <c r="AX154" s="14" t="s">
        <v>71</v>
      </c>
      <c r="AY154" s="239" t="s">
        <v>127</v>
      </c>
    </row>
    <row r="155" s="15" customFormat="1">
      <c r="A155" s="15"/>
      <c r="B155" s="240"/>
      <c r="C155" s="241"/>
      <c r="D155" s="220" t="s">
        <v>137</v>
      </c>
      <c r="E155" s="242" t="s">
        <v>19</v>
      </c>
      <c r="F155" s="243" t="s">
        <v>142</v>
      </c>
      <c r="G155" s="241"/>
      <c r="H155" s="244">
        <v>43.630000000000003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0" t="s">
        <v>137</v>
      </c>
      <c r="AU155" s="250" t="s">
        <v>81</v>
      </c>
      <c r="AV155" s="15" t="s">
        <v>135</v>
      </c>
      <c r="AW155" s="15" t="s">
        <v>33</v>
      </c>
      <c r="AX155" s="15" t="s">
        <v>79</v>
      </c>
      <c r="AY155" s="250" t="s">
        <v>127</v>
      </c>
    </row>
    <row r="156" s="2" customFormat="1" ht="14.4" customHeight="1">
      <c r="A156" s="39"/>
      <c r="B156" s="40"/>
      <c r="C156" s="205" t="s">
        <v>186</v>
      </c>
      <c r="D156" s="205" t="s">
        <v>130</v>
      </c>
      <c r="E156" s="206" t="s">
        <v>187</v>
      </c>
      <c r="F156" s="207" t="s">
        <v>188</v>
      </c>
      <c r="G156" s="208" t="s">
        <v>152</v>
      </c>
      <c r="H156" s="209">
        <v>35.345999999999997</v>
      </c>
      <c r="I156" s="210"/>
      <c r="J156" s="211">
        <f>ROUND(I156*H156,2)</f>
        <v>0</v>
      </c>
      <c r="K156" s="207" t="s">
        <v>134</v>
      </c>
      <c r="L156" s="45"/>
      <c r="M156" s="212" t="s">
        <v>19</v>
      </c>
      <c r="N156" s="213" t="s">
        <v>42</v>
      </c>
      <c r="O156" s="85"/>
      <c r="P156" s="214">
        <f>O156*H156</f>
        <v>0</v>
      </c>
      <c r="Q156" s="214">
        <v>0.0073499999999999998</v>
      </c>
      <c r="R156" s="214">
        <f>Q156*H156</f>
        <v>0.25979309999999994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135</v>
      </c>
      <c r="AT156" s="216" t="s">
        <v>130</v>
      </c>
      <c r="AU156" s="216" t="s">
        <v>81</v>
      </c>
      <c r="AY156" s="18" t="s">
        <v>127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79</v>
      </c>
      <c r="BK156" s="217">
        <f>ROUND(I156*H156,2)</f>
        <v>0</v>
      </c>
      <c r="BL156" s="18" t="s">
        <v>135</v>
      </c>
      <c r="BM156" s="216" t="s">
        <v>189</v>
      </c>
    </row>
    <row r="157" s="13" customFormat="1">
      <c r="A157" s="13"/>
      <c r="B157" s="218"/>
      <c r="C157" s="219"/>
      <c r="D157" s="220" t="s">
        <v>137</v>
      </c>
      <c r="E157" s="221" t="s">
        <v>19</v>
      </c>
      <c r="F157" s="222" t="s">
        <v>138</v>
      </c>
      <c r="G157" s="219"/>
      <c r="H157" s="221" t="s">
        <v>19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8" t="s">
        <v>137</v>
      </c>
      <c r="AU157" s="228" t="s">
        <v>81</v>
      </c>
      <c r="AV157" s="13" t="s">
        <v>79</v>
      </c>
      <c r="AW157" s="13" t="s">
        <v>33</v>
      </c>
      <c r="AX157" s="13" t="s">
        <v>71</v>
      </c>
      <c r="AY157" s="228" t="s">
        <v>127</v>
      </c>
    </row>
    <row r="158" s="13" customFormat="1">
      <c r="A158" s="13"/>
      <c r="B158" s="218"/>
      <c r="C158" s="219"/>
      <c r="D158" s="220" t="s">
        <v>137</v>
      </c>
      <c r="E158" s="221" t="s">
        <v>19</v>
      </c>
      <c r="F158" s="222" t="s">
        <v>139</v>
      </c>
      <c r="G158" s="219"/>
      <c r="H158" s="221" t="s">
        <v>19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8" t="s">
        <v>137</v>
      </c>
      <c r="AU158" s="228" t="s">
        <v>81</v>
      </c>
      <c r="AV158" s="13" t="s">
        <v>79</v>
      </c>
      <c r="AW158" s="13" t="s">
        <v>33</v>
      </c>
      <c r="AX158" s="13" t="s">
        <v>71</v>
      </c>
      <c r="AY158" s="228" t="s">
        <v>127</v>
      </c>
    </row>
    <row r="159" s="14" customFormat="1">
      <c r="A159" s="14"/>
      <c r="B159" s="229"/>
      <c r="C159" s="230"/>
      <c r="D159" s="220" t="s">
        <v>137</v>
      </c>
      <c r="E159" s="231" t="s">
        <v>19</v>
      </c>
      <c r="F159" s="232" t="s">
        <v>190</v>
      </c>
      <c r="G159" s="230"/>
      <c r="H159" s="233">
        <v>39.182000000000002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39" t="s">
        <v>137</v>
      </c>
      <c r="AU159" s="239" t="s">
        <v>81</v>
      </c>
      <c r="AV159" s="14" t="s">
        <v>81</v>
      </c>
      <c r="AW159" s="14" t="s">
        <v>33</v>
      </c>
      <c r="AX159" s="14" t="s">
        <v>71</v>
      </c>
      <c r="AY159" s="239" t="s">
        <v>127</v>
      </c>
    </row>
    <row r="160" s="14" customFormat="1">
      <c r="A160" s="14"/>
      <c r="B160" s="229"/>
      <c r="C160" s="230"/>
      <c r="D160" s="220" t="s">
        <v>137</v>
      </c>
      <c r="E160" s="231" t="s">
        <v>19</v>
      </c>
      <c r="F160" s="232" t="s">
        <v>191</v>
      </c>
      <c r="G160" s="230"/>
      <c r="H160" s="233">
        <v>0.46000000000000002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39" t="s">
        <v>137</v>
      </c>
      <c r="AU160" s="239" t="s">
        <v>81</v>
      </c>
      <c r="AV160" s="14" t="s">
        <v>81</v>
      </c>
      <c r="AW160" s="14" t="s">
        <v>33</v>
      </c>
      <c r="AX160" s="14" t="s">
        <v>71</v>
      </c>
      <c r="AY160" s="239" t="s">
        <v>127</v>
      </c>
    </row>
    <row r="161" s="14" customFormat="1">
      <c r="A161" s="14"/>
      <c r="B161" s="229"/>
      <c r="C161" s="230"/>
      <c r="D161" s="220" t="s">
        <v>137</v>
      </c>
      <c r="E161" s="231" t="s">
        <v>19</v>
      </c>
      <c r="F161" s="232" t="s">
        <v>192</v>
      </c>
      <c r="G161" s="230"/>
      <c r="H161" s="233">
        <v>-3.6360000000000001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9" t="s">
        <v>137</v>
      </c>
      <c r="AU161" s="239" t="s">
        <v>81</v>
      </c>
      <c r="AV161" s="14" t="s">
        <v>81</v>
      </c>
      <c r="AW161" s="14" t="s">
        <v>33</v>
      </c>
      <c r="AX161" s="14" t="s">
        <v>71</v>
      </c>
      <c r="AY161" s="239" t="s">
        <v>127</v>
      </c>
    </row>
    <row r="162" s="14" customFormat="1">
      <c r="A162" s="14"/>
      <c r="B162" s="229"/>
      <c r="C162" s="230"/>
      <c r="D162" s="220" t="s">
        <v>137</v>
      </c>
      <c r="E162" s="231" t="s">
        <v>19</v>
      </c>
      <c r="F162" s="232" t="s">
        <v>193</v>
      </c>
      <c r="G162" s="230"/>
      <c r="H162" s="233">
        <v>-0.66000000000000003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39" t="s">
        <v>137</v>
      </c>
      <c r="AU162" s="239" t="s">
        <v>81</v>
      </c>
      <c r="AV162" s="14" t="s">
        <v>81</v>
      </c>
      <c r="AW162" s="14" t="s">
        <v>33</v>
      </c>
      <c r="AX162" s="14" t="s">
        <v>71</v>
      </c>
      <c r="AY162" s="239" t="s">
        <v>127</v>
      </c>
    </row>
    <row r="163" s="15" customFormat="1">
      <c r="A163" s="15"/>
      <c r="B163" s="240"/>
      <c r="C163" s="241"/>
      <c r="D163" s="220" t="s">
        <v>137</v>
      </c>
      <c r="E163" s="242" t="s">
        <v>19</v>
      </c>
      <c r="F163" s="243" t="s">
        <v>142</v>
      </c>
      <c r="G163" s="241"/>
      <c r="H163" s="244">
        <v>35.346000000000004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0" t="s">
        <v>137</v>
      </c>
      <c r="AU163" s="250" t="s">
        <v>81</v>
      </c>
      <c r="AV163" s="15" t="s">
        <v>135</v>
      </c>
      <c r="AW163" s="15" t="s">
        <v>33</v>
      </c>
      <c r="AX163" s="15" t="s">
        <v>79</v>
      </c>
      <c r="AY163" s="250" t="s">
        <v>127</v>
      </c>
    </row>
    <row r="164" s="2" customFormat="1" ht="14.4" customHeight="1">
      <c r="A164" s="39"/>
      <c r="B164" s="40"/>
      <c r="C164" s="205" t="s">
        <v>194</v>
      </c>
      <c r="D164" s="205" t="s">
        <v>130</v>
      </c>
      <c r="E164" s="206" t="s">
        <v>195</v>
      </c>
      <c r="F164" s="207" t="s">
        <v>196</v>
      </c>
      <c r="G164" s="208" t="s">
        <v>152</v>
      </c>
      <c r="H164" s="209">
        <v>44.110999999999997</v>
      </c>
      <c r="I164" s="210"/>
      <c r="J164" s="211">
        <f>ROUND(I164*H164,2)</f>
        <v>0</v>
      </c>
      <c r="K164" s="207" t="s">
        <v>134</v>
      </c>
      <c r="L164" s="45"/>
      <c r="M164" s="212" t="s">
        <v>19</v>
      </c>
      <c r="N164" s="213" t="s">
        <v>42</v>
      </c>
      <c r="O164" s="85"/>
      <c r="P164" s="214">
        <f>O164*H164</f>
        <v>0</v>
      </c>
      <c r="Q164" s="214">
        <v>0.00025999999999999998</v>
      </c>
      <c r="R164" s="214">
        <f>Q164*H164</f>
        <v>0.011468859999999997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135</v>
      </c>
      <c r="AT164" s="216" t="s">
        <v>130</v>
      </c>
      <c r="AU164" s="216" t="s">
        <v>81</v>
      </c>
      <c r="AY164" s="18" t="s">
        <v>127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79</v>
      </c>
      <c r="BK164" s="217">
        <f>ROUND(I164*H164,2)</f>
        <v>0</v>
      </c>
      <c r="BL164" s="18" t="s">
        <v>135</v>
      </c>
      <c r="BM164" s="216" t="s">
        <v>197</v>
      </c>
    </row>
    <row r="165" s="13" customFormat="1">
      <c r="A165" s="13"/>
      <c r="B165" s="218"/>
      <c r="C165" s="219"/>
      <c r="D165" s="220" t="s">
        <v>137</v>
      </c>
      <c r="E165" s="221" t="s">
        <v>19</v>
      </c>
      <c r="F165" s="222" t="s">
        <v>138</v>
      </c>
      <c r="G165" s="219"/>
      <c r="H165" s="221" t="s">
        <v>19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8" t="s">
        <v>137</v>
      </c>
      <c r="AU165" s="228" t="s">
        <v>81</v>
      </c>
      <c r="AV165" s="13" t="s">
        <v>79</v>
      </c>
      <c r="AW165" s="13" t="s">
        <v>33</v>
      </c>
      <c r="AX165" s="13" t="s">
        <v>71</v>
      </c>
      <c r="AY165" s="228" t="s">
        <v>127</v>
      </c>
    </row>
    <row r="166" s="13" customFormat="1">
      <c r="A166" s="13"/>
      <c r="B166" s="218"/>
      <c r="C166" s="219"/>
      <c r="D166" s="220" t="s">
        <v>137</v>
      </c>
      <c r="E166" s="221" t="s">
        <v>19</v>
      </c>
      <c r="F166" s="222" t="s">
        <v>160</v>
      </c>
      <c r="G166" s="219"/>
      <c r="H166" s="221" t="s">
        <v>19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8" t="s">
        <v>137</v>
      </c>
      <c r="AU166" s="228" t="s">
        <v>81</v>
      </c>
      <c r="AV166" s="13" t="s">
        <v>79</v>
      </c>
      <c r="AW166" s="13" t="s">
        <v>33</v>
      </c>
      <c r="AX166" s="13" t="s">
        <v>71</v>
      </c>
      <c r="AY166" s="228" t="s">
        <v>127</v>
      </c>
    </row>
    <row r="167" s="14" customFormat="1">
      <c r="A167" s="14"/>
      <c r="B167" s="229"/>
      <c r="C167" s="230"/>
      <c r="D167" s="220" t="s">
        <v>137</v>
      </c>
      <c r="E167" s="231" t="s">
        <v>19</v>
      </c>
      <c r="F167" s="232" t="s">
        <v>181</v>
      </c>
      <c r="G167" s="230"/>
      <c r="H167" s="233">
        <v>11.699999999999999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39" t="s">
        <v>137</v>
      </c>
      <c r="AU167" s="239" t="s">
        <v>81</v>
      </c>
      <c r="AV167" s="14" t="s">
        <v>81</v>
      </c>
      <c r="AW167" s="14" t="s">
        <v>33</v>
      </c>
      <c r="AX167" s="14" t="s">
        <v>71</v>
      </c>
      <c r="AY167" s="239" t="s">
        <v>127</v>
      </c>
    </row>
    <row r="168" s="13" customFormat="1">
      <c r="A168" s="13"/>
      <c r="B168" s="218"/>
      <c r="C168" s="219"/>
      <c r="D168" s="220" t="s">
        <v>137</v>
      </c>
      <c r="E168" s="221" t="s">
        <v>19</v>
      </c>
      <c r="F168" s="222" t="s">
        <v>175</v>
      </c>
      <c r="G168" s="219"/>
      <c r="H168" s="221" t="s">
        <v>19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8" t="s">
        <v>137</v>
      </c>
      <c r="AU168" s="228" t="s">
        <v>81</v>
      </c>
      <c r="AV168" s="13" t="s">
        <v>79</v>
      </c>
      <c r="AW168" s="13" t="s">
        <v>33</v>
      </c>
      <c r="AX168" s="13" t="s">
        <v>71</v>
      </c>
      <c r="AY168" s="228" t="s">
        <v>127</v>
      </c>
    </row>
    <row r="169" s="14" customFormat="1">
      <c r="A169" s="14"/>
      <c r="B169" s="229"/>
      <c r="C169" s="230"/>
      <c r="D169" s="220" t="s">
        <v>137</v>
      </c>
      <c r="E169" s="231" t="s">
        <v>19</v>
      </c>
      <c r="F169" s="232" t="s">
        <v>182</v>
      </c>
      <c r="G169" s="230"/>
      <c r="H169" s="233">
        <v>10.33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39" t="s">
        <v>137</v>
      </c>
      <c r="AU169" s="239" t="s">
        <v>81</v>
      </c>
      <c r="AV169" s="14" t="s">
        <v>81</v>
      </c>
      <c r="AW169" s="14" t="s">
        <v>33</v>
      </c>
      <c r="AX169" s="14" t="s">
        <v>71</v>
      </c>
      <c r="AY169" s="239" t="s">
        <v>127</v>
      </c>
    </row>
    <row r="170" s="13" customFormat="1">
      <c r="A170" s="13"/>
      <c r="B170" s="218"/>
      <c r="C170" s="219"/>
      <c r="D170" s="220" t="s">
        <v>137</v>
      </c>
      <c r="E170" s="221" t="s">
        <v>19</v>
      </c>
      <c r="F170" s="222" t="s">
        <v>139</v>
      </c>
      <c r="G170" s="219"/>
      <c r="H170" s="221" t="s">
        <v>19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8" t="s">
        <v>137</v>
      </c>
      <c r="AU170" s="228" t="s">
        <v>81</v>
      </c>
      <c r="AV170" s="13" t="s">
        <v>79</v>
      </c>
      <c r="AW170" s="13" t="s">
        <v>33</v>
      </c>
      <c r="AX170" s="13" t="s">
        <v>71</v>
      </c>
      <c r="AY170" s="228" t="s">
        <v>127</v>
      </c>
    </row>
    <row r="171" s="14" customFormat="1">
      <c r="A171" s="14"/>
      <c r="B171" s="229"/>
      <c r="C171" s="230"/>
      <c r="D171" s="220" t="s">
        <v>137</v>
      </c>
      <c r="E171" s="231" t="s">
        <v>19</v>
      </c>
      <c r="F171" s="232" t="s">
        <v>198</v>
      </c>
      <c r="G171" s="230"/>
      <c r="H171" s="233">
        <v>1.7809999999999999</v>
      </c>
      <c r="I171" s="234"/>
      <c r="J171" s="230"/>
      <c r="K171" s="230"/>
      <c r="L171" s="235"/>
      <c r="M171" s="236"/>
      <c r="N171" s="237"/>
      <c r="O171" s="237"/>
      <c r="P171" s="237"/>
      <c r="Q171" s="237"/>
      <c r="R171" s="237"/>
      <c r="S171" s="237"/>
      <c r="T171" s="23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39" t="s">
        <v>137</v>
      </c>
      <c r="AU171" s="239" t="s">
        <v>81</v>
      </c>
      <c r="AV171" s="14" t="s">
        <v>81</v>
      </c>
      <c r="AW171" s="14" t="s">
        <v>33</v>
      </c>
      <c r="AX171" s="14" t="s">
        <v>71</v>
      </c>
      <c r="AY171" s="239" t="s">
        <v>127</v>
      </c>
    </row>
    <row r="172" s="14" customFormat="1">
      <c r="A172" s="14"/>
      <c r="B172" s="229"/>
      <c r="C172" s="230"/>
      <c r="D172" s="220" t="s">
        <v>137</v>
      </c>
      <c r="E172" s="231" t="s">
        <v>19</v>
      </c>
      <c r="F172" s="232" t="s">
        <v>199</v>
      </c>
      <c r="G172" s="230"/>
      <c r="H172" s="233">
        <v>6.5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39" t="s">
        <v>137</v>
      </c>
      <c r="AU172" s="239" t="s">
        <v>81</v>
      </c>
      <c r="AV172" s="14" t="s">
        <v>81</v>
      </c>
      <c r="AW172" s="14" t="s">
        <v>33</v>
      </c>
      <c r="AX172" s="14" t="s">
        <v>71</v>
      </c>
      <c r="AY172" s="239" t="s">
        <v>127</v>
      </c>
    </row>
    <row r="173" s="14" customFormat="1">
      <c r="A173" s="14"/>
      <c r="B173" s="229"/>
      <c r="C173" s="230"/>
      <c r="D173" s="220" t="s">
        <v>137</v>
      </c>
      <c r="E173" s="231" t="s">
        <v>19</v>
      </c>
      <c r="F173" s="232" t="s">
        <v>184</v>
      </c>
      <c r="G173" s="230"/>
      <c r="H173" s="233">
        <v>3.7999999999999998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39" t="s">
        <v>137</v>
      </c>
      <c r="AU173" s="239" t="s">
        <v>81</v>
      </c>
      <c r="AV173" s="14" t="s">
        <v>81</v>
      </c>
      <c r="AW173" s="14" t="s">
        <v>33</v>
      </c>
      <c r="AX173" s="14" t="s">
        <v>71</v>
      </c>
      <c r="AY173" s="239" t="s">
        <v>127</v>
      </c>
    </row>
    <row r="174" s="14" customFormat="1">
      <c r="A174" s="14"/>
      <c r="B174" s="229"/>
      <c r="C174" s="230"/>
      <c r="D174" s="220" t="s">
        <v>137</v>
      </c>
      <c r="E174" s="231" t="s">
        <v>19</v>
      </c>
      <c r="F174" s="232" t="s">
        <v>185</v>
      </c>
      <c r="G174" s="230"/>
      <c r="H174" s="233">
        <v>6.2000000000000002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9" t="s">
        <v>137</v>
      </c>
      <c r="AU174" s="239" t="s">
        <v>81</v>
      </c>
      <c r="AV174" s="14" t="s">
        <v>81</v>
      </c>
      <c r="AW174" s="14" t="s">
        <v>33</v>
      </c>
      <c r="AX174" s="14" t="s">
        <v>71</v>
      </c>
      <c r="AY174" s="239" t="s">
        <v>127</v>
      </c>
    </row>
    <row r="175" s="14" customFormat="1">
      <c r="A175" s="14"/>
      <c r="B175" s="229"/>
      <c r="C175" s="230"/>
      <c r="D175" s="220" t="s">
        <v>137</v>
      </c>
      <c r="E175" s="231" t="s">
        <v>19</v>
      </c>
      <c r="F175" s="232" t="s">
        <v>184</v>
      </c>
      <c r="G175" s="230"/>
      <c r="H175" s="233">
        <v>3.7999999999999998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39" t="s">
        <v>137</v>
      </c>
      <c r="AU175" s="239" t="s">
        <v>81</v>
      </c>
      <c r="AV175" s="14" t="s">
        <v>81</v>
      </c>
      <c r="AW175" s="14" t="s">
        <v>33</v>
      </c>
      <c r="AX175" s="14" t="s">
        <v>71</v>
      </c>
      <c r="AY175" s="239" t="s">
        <v>127</v>
      </c>
    </row>
    <row r="176" s="15" customFormat="1">
      <c r="A176" s="15"/>
      <c r="B176" s="240"/>
      <c r="C176" s="241"/>
      <c r="D176" s="220" t="s">
        <v>137</v>
      </c>
      <c r="E176" s="242" t="s">
        <v>19</v>
      </c>
      <c r="F176" s="243" t="s">
        <v>142</v>
      </c>
      <c r="G176" s="241"/>
      <c r="H176" s="244">
        <v>44.110999999999997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0" t="s">
        <v>137</v>
      </c>
      <c r="AU176" s="250" t="s">
        <v>81</v>
      </c>
      <c r="AV176" s="15" t="s">
        <v>135</v>
      </c>
      <c r="AW176" s="15" t="s">
        <v>33</v>
      </c>
      <c r="AX176" s="15" t="s">
        <v>79</v>
      </c>
      <c r="AY176" s="250" t="s">
        <v>127</v>
      </c>
    </row>
    <row r="177" s="2" customFormat="1" ht="14.4" customHeight="1">
      <c r="A177" s="39"/>
      <c r="B177" s="40"/>
      <c r="C177" s="205" t="s">
        <v>200</v>
      </c>
      <c r="D177" s="205" t="s">
        <v>130</v>
      </c>
      <c r="E177" s="206" t="s">
        <v>201</v>
      </c>
      <c r="F177" s="207" t="s">
        <v>202</v>
      </c>
      <c r="G177" s="208" t="s">
        <v>152</v>
      </c>
      <c r="H177" s="209">
        <v>1.3799999999999999</v>
      </c>
      <c r="I177" s="210"/>
      <c r="J177" s="211">
        <f>ROUND(I177*H177,2)</f>
        <v>0</v>
      </c>
      <c r="K177" s="207" t="s">
        <v>134</v>
      </c>
      <c r="L177" s="45"/>
      <c r="M177" s="212" t="s">
        <v>19</v>
      </c>
      <c r="N177" s="213" t="s">
        <v>42</v>
      </c>
      <c r="O177" s="85"/>
      <c r="P177" s="214">
        <f>O177*H177</f>
        <v>0</v>
      </c>
      <c r="Q177" s="214">
        <v>0.040000000000000001</v>
      </c>
      <c r="R177" s="214">
        <f>Q177*H177</f>
        <v>0.055199999999999999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135</v>
      </c>
      <c r="AT177" s="216" t="s">
        <v>130</v>
      </c>
      <c r="AU177" s="216" t="s">
        <v>81</v>
      </c>
      <c r="AY177" s="18" t="s">
        <v>127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79</v>
      </c>
      <c r="BK177" s="217">
        <f>ROUND(I177*H177,2)</f>
        <v>0</v>
      </c>
      <c r="BL177" s="18" t="s">
        <v>135</v>
      </c>
      <c r="BM177" s="216" t="s">
        <v>203</v>
      </c>
    </row>
    <row r="178" s="13" customFormat="1">
      <c r="A178" s="13"/>
      <c r="B178" s="218"/>
      <c r="C178" s="219"/>
      <c r="D178" s="220" t="s">
        <v>137</v>
      </c>
      <c r="E178" s="221" t="s">
        <v>19</v>
      </c>
      <c r="F178" s="222" t="s">
        <v>204</v>
      </c>
      <c r="G178" s="219"/>
      <c r="H178" s="221" t="s">
        <v>19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8" t="s">
        <v>137</v>
      </c>
      <c r="AU178" s="228" t="s">
        <v>81</v>
      </c>
      <c r="AV178" s="13" t="s">
        <v>79</v>
      </c>
      <c r="AW178" s="13" t="s">
        <v>33</v>
      </c>
      <c r="AX178" s="13" t="s">
        <v>71</v>
      </c>
      <c r="AY178" s="228" t="s">
        <v>127</v>
      </c>
    </row>
    <row r="179" s="14" customFormat="1">
      <c r="A179" s="14"/>
      <c r="B179" s="229"/>
      <c r="C179" s="230"/>
      <c r="D179" s="220" t="s">
        <v>137</v>
      </c>
      <c r="E179" s="231" t="s">
        <v>19</v>
      </c>
      <c r="F179" s="232" t="s">
        <v>205</v>
      </c>
      <c r="G179" s="230"/>
      <c r="H179" s="233">
        <v>0.34000000000000002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39" t="s">
        <v>137</v>
      </c>
      <c r="AU179" s="239" t="s">
        <v>81</v>
      </c>
      <c r="AV179" s="14" t="s">
        <v>81</v>
      </c>
      <c r="AW179" s="14" t="s">
        <v>33</v>
      </c>
      <c r="AX179" s="14" t="s">
        <v>71</v>
      </c>
      <c r="AY179" s="239" t="s">
        <v>127</v>
      </c>
    </row>
    <row r="180" s="14" customFormat="1">
      <c r="A180" s="14"/>
      <c r="B180" s="229"/>
      <c r="C180" s="230"/>
      <c r="D180" s="220" t="s">
        <v>137</v>
      </c>
      <c r="E180" s="231" t="s">
        <v>19</v>
      </c>
      <c r="F180" s="232" t="s">
        <v>205</v>
      </c>
      <c r="G180" s="230"/>
      <c r="H180" s="233">
        <v>0.34000000000000002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39" t="s">
        <v>137</v>
      </c>
      <c r="AU180" s="239" t="s">
        <v>81</v>
      </c>
      <c r="AV180" s="14" t="s">
        <v>81</v>
      </c>
      <c r="AW180" s="14" t="s">
        <v>33</v>
      </c>
      <c r="AX180" s="14" t="s">
        <v>71</v>
      </c>
      <c r="AY180" s="239" t="s">
        <v>127</v>
      </c>
    </row>
    <row r="181" s="14" customFormat="1">
      <c r="A181" s="14"/>
      <c r="B181" s="229"/>
      <c r="C181" s="230"/>
      <c r="D181" s="220" t="s">
        <v>137</v>
      </c>
      <c r="E181" s="231" t="s">
        <v>19</v>
      </c>
      <c r="F181" s="232" t="s">
        <v>206</v>
      </c>
      <c r="G181" s="230"/>
      <c r="H181" s="233">
        <v>0.69999999999999996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39" t="s">
        <v>137</v>
      </c>
      <c r="AU181" s="239" t="s">
        <v>81</v>
      </c>
      <c r="AV181" s="14" t="s">
        <v>81</v>
      </c>
      <c r="AW181" s="14" t="s">
        <v>33</v>
      </c>
      <c r="AX181" s="14" t="s">
        <v>71</v>
      </c>
      <c r="AY181" s="239" t="s">
        <v>127</v>
      </c>
    </row>
    <row r="182" s="15" customFormat="1">
      <c r="A182" s="15"/>
      <c r="B182" s="240"/>
      <c r="C182" s="241"/>
      <c r="D182" s="220" t="s">
        <v>137</v>
      </c>
      <c r="E182" s="242" t="s">
        <v>19</v>
      </c>
      <c r="F182" s="243" t="s">
        <v>142</v>
      </c>
      <c r="G182" s="241"/>
      <c r="H182" s="244">
        <v>1.3799999999999999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0" t="s">
        <v>137</v>
      </c>
      <c r="AU182" s="250" t="s">
        <v>81</v>
      </c>
      <c r="AV182" s="15" t="s">
        <v>135</v>
      </c>
      <c r="AW182" s="15" t="s">
        <v>33</v>
      </c>
      <c r="AX182" s="15" t="s">
        <v>79</v>
      </c>
      <c r="AY182" s="250" t="s">
        <v>127</v>
      </c>
    </row>
    <row r="183" s="2" customFormat="1" ht="24.15" customHeight="1">
      <c r="A183" s="39"/>
      <c r="B183" s="40"/>
      <c r="C183" s="205" t="s">
        <v>207</v>
      </c>
      <c r="D183" s="205" t="s">
        <v>130</v>
      </c>
      <c r="E183" s="206" t="s">
        <v>208</v>
      </c>
      <c r="F183" s="207" t="s">
        <v>209</v>
      </c>
      <c r="G183" s="208" t="s">
        <v>152</v>
      </c>
      <c r="H183" s="209">
        <v>44.110999999999997</v>
      </c>
      <c r="I183" s="210"/>
      <c r="J183" s="211">
        <f>ROUND(I183*H183,2)</f>
        <v>0</v>
      </c>
      <c r="K183" s="207" t="s">
        <v>134</v>
      </c>
      <c r="L183" s="45"/>
      <c r="M183" s="212" t="s">
        <v>19</v>
      </c>
      <c r="N183" s="213" t="s">
        <v>42</v>
      </c>
      <c r="O183" s="85"/>
      <c r="P183" s="214">
        <f>O183*H183</f>
        <v>0</v>
      </c>
      <c r="Q183" s="214">
        <v>0.0043800000000000002</v>
      </c>
      <c r="R183" s="214">
        <f>Q183*H183</f>
        <v>0.19320618000000001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135</v>
      </c>
      <c r="AT183" s="216" t="s">
        <v>130</v>
      </c>
      <c r="AU183" s="216" t="s">
        <v>81</v>
      </c>
      <c r="AY183" s="18" t="s">
        <v>127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79</v>
      </c>
      <c r="BK183" s="217">
        <f>ROUND(I183*H183,2)</f>
        <v>0</v>
      </c>
      <c r="BL183" s="18" t="s">
        <v>135</v>
      </c>
      <c r="BM183" s="216" t="s">
        <v>210</v>
      </c>
    </row>
    <row r="184" s="13" customFormat="1">
      <c r="A184" s="13"/>
      <c r="B184" s="218"/>
      <c r="C184" s="219"/>
      <c r="D184" s="220" t="s">
        <v>137</v>
      </c>
      <c r="E184" s="221" t="s">
        <v>19</v>
      </c>
      <c r="F184" s="222" t="s">
        <v>138</v>
      </c>
      <c r="G184" s="219"/>
      <c r="H184" s="221" t="s">
        <v>19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8" t="s">
        <v>137</v>
      </c>
      <c r="AU184" s="228" t="s">
        <v>81</v>
      </c>
      <c r="AV184" s="13" t="s">
        <v>79</v>
      </c>
      <c r="AW184" s="13" t="s">
        <v>33</v>
      </c>
      <c r="AX184" s="13" t="s">
        <v>71</v>
      </c>
      <c r="AY184" s="228" t="s">
        <v>127</v>
      </c>
    </row>
    <row r="185" s="13" customFormat="1">
      <c r="A185" s="13"/>
      <c r="B185" s="218"/>
      <c r="C185" s="219"/>
      <c r="D185" s="220" t="s">
        <v>137</v>
      </c>
      <c r="E185" s="221" t="s">
        <v>19</v>
      </c>
      <c r="F185" s="222" t="s">
        <v>160</v>
      </c>
      <c r="G185" s="219"/>
      <c r="H185" s="221" t="s">
        <v>19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8" t="s">
        <v>137</v>
      </c>
      <c r="AU185" s="228" t="s">
        <v>81</v>
      </c>
      <c r="AV185" s="13" t="s">
        <v>79</v>
      </c>
      <c r="AW185" s="13" t="s">
        <v>33</v>
      </c>
      <c r="AX185" s="13" t="s">
        <v>71</v>
      </c>
      <c r="AY185" s="228" t="s">
        <v>127</v>
      </c>
    </row>
    <row r="186" s="14" customFormat="1">
      <c r="A186" s="14"/>
      <c r="B186" s="229"/>
      <c r="C186" s="230"/>
      <c r="D186" s="220" t="s">
        <v>137</v>
      </c>
      <c r="E186" s="231" t="s">
        <v>19</v>
      </c>
      <c r="F186" s="232" t="s">
        <v>181</v>
      </c>
      <c r="G186" s="230"/>
      <c r="H186" s="233">
        <v>11.699999999999999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39" t="s">
        <v>137</v>
      </c>
      <c r="AU186" s="239" t="s">
        <v>81</v>
      </c>
      <c r="AV186" s="14" t="s">
        <v>81</v>
      </c>
      <c r="AW186" s="14" t="s">
        <v>33</v>
      </c>
      <c r="AX186" s="14" t="s">
        <v>71</v>
      </c>
      <c r="AY186" s="239" t="s">
        <v>127</v>
      </c>
    </row>
    <row r="187" s="13" customFormat="1">
      <c r="A187" s="13"/>
      <c r="B187" s="218"/>
      <c r="C187" s="219"/>
      <c r="D187" s="220" t="s">
        <v>137</v>
      </c>
      <c r="E187" s="221" t="s">
        <v>19</v>
      </c>
      <c r="F187" s="222" t="s">
        <v>175</v>
      </c>
      <c r="G187" s="219"/>
      <c r="H187" s="221" t="s">
        <v>19</v>
      </c>
      <c r="I187" s="223"/>
      <c r="J187" s="219"/>
      <c r="K187" s="219"/>
      <c r="L187" s="224"/>
      <c r="M187" s="225"/>
      <c r="N187" s="226"/>
      <c r="O187" s="226"/>
      <c r="P187" s="226"/>
      <c r="Q187" s="226"/>
      <c r="R187" s="226"/>
      <c r="S187" s="226"/>
      <c r="T187" s="22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8" t="s">
        <v>137</v>
      </c>
      <c r="AU187" s="228" t="s">
        <v>81</v>
      </c>
      <c r="AV187" s="13" t="s">
        <v>79</v>
      </c>
      <c r="AW187" s="13" t="s">
        <v>33</v>
      </c>
      <c r="AX187" s="13" t="s">
        <v>71</v>
      </c>
      <c r="AY187" s="228" t="s">
        <v>127</v>
      </c>
    </row>
    <row r="188" s="14" customFormat="1">
      <c r="A188" s="14"/>
      <c r="B188" s="229"/>
      <c r="C188" s="230"/>
      <c r="D188" s="220" t="s">
        <v>137</v>
      </c>
      <c r="E188" s="231" t="s">
        <v>19</v>
      </c>
      <c r="F188" s="232" t="s">
        <v>182</v>
      </c>
      <c r="G188" s="230"/>
      <c r="H188" s="233">
        <v>10.33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39" t="s">
        <v>137</v>
      </c>
      <c r="AU188" s="239" t="s">
        <v>81</v>
      </c>
      <c r="AV188" s="14" t="s">
        <v>81</v>
      </c>
      <c r="AW188" s="14" t="s">
        <v>33</v>
      </c>
      <c r="AX188" s="14" t="s">
        <v>71</v>
      </c>
      <c r="AY188" s="239" t="s">
        <v>127</v>
      </c>
    </row>
    <row r="189" s="13" customFormat="1">
      <c r="A189" s="13"/>
      <c r="B189" s="218"/>
      <c r="C189" s="219"/>
      <c r="D189" s="220" t="s">
        <v>137</v>
      </c>
      <c r="E189" s="221" t="s">
        <v>19</v>
      </c>
      <c r="F189" s="222" t="s">
        <v>139</v>
      </c>
      <c r="G189" s="219"/>
      <c r="H189" s="221" t="s">
        <v>19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8" t="s">
        <v>137</v>
      </c>
      <c r="AU189" s="228" t="s">
        <v>81</v>
      </c>
      <c r="AV189" s="13" t="s">
        <v>79</v>
      </c>
      <c r="AW189" s="13" t="s">
        <v>33</v>
      </c>
      <c r="AX189" s="13" t="s">
        <v>71</v>
      </c>
      <c r="AY189" s="228" t="s">
        <v>127</v>
      </c>
    </row>
    <row r="190" s="14" customFormat="1">
      <c r="A190" s="14"/>
      <c r="B190" s="229"/>
      <c r="C190" s="230"/>
      <c r="D190" s="220" t="s">
        <v>137</v>
      </c>
      <c r="E190" s="231" t="s">
        <v>19</v>
      </c>
      <c r="F190" s="232" t="s">
        <v>198</v>
      </c>
      <c r="G190" s="230"/>
      <c r="H190" s="233">
        <v>1.7809999999999999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39" t="s">
        <v>137</v>
      </c>
      <c r="AU190" s="239" t="s">
        <v>81</v>
      </c>
      <c r="AV190" s="14" t="s">
        <v>81</v>
      </c>
      <c r="AW190" s="14" t="s">
        <v>33</v>
      </c>
      <c r="AX190" s="14" t="s">
        <v>71</v>
      </c>
      <c r="AY190" s="239" t="s">
        <v>127</v>
      </c>
    </row>
    <row r="191" s="14" customFormat="1">
      <c r="A191" s="14"/>
      <c r="B191" s="229"/>
      <c r="C191" s="230"/>
      <c r="D191" s="220" t="s">
        <v>137</v>
      </c>
      <c r="E191" s="231" t="s">
        <v>19</v>
      </c>
      <c r="F191" s="232" t="s">
        <v>199</v>
      </c>
      <c r="G191" s="230"/>
      <c r="H191" s="233">
        <v>6.5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39" t="s">
        <v>137</v>
      </c>
      <c r="AU191" s="239" t="s">
        <v>81</v>
      </c>
      <c r="AV191" s="14" t="s">
        <v>81</v>
      </c>
      <c r="AW191" s="14" t="s">
        <v>33</v>
      </c>
      <c r="AX191" s="14" t="s">
        <v>71</v>
      </c>
      <c r="AY191" s="239" t="s">
        <v>127</v>
      </c>
    </row>
    <row r="192" s="14" customFormat="1">
      <c r="A192" s="14"/>
      <c r="B192" s="229"/>
      <c r="C192" s="230"/>
      <c r="D192" s="220" t="s">
        <v>137</v>
      </c>
      <c r="E192" s="231" t="s">
        <v>19</v>
      </c>
      <c r="F192" s="232" t="s">
        <v>184</v>
      </c>
      <c r="G192" s="230"/>
      <c r="H192" s="233">
        <v>3.7999999999999998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9" t="s">
        <v>137</v>
      </c>
      <c r="AU192" s="239" t="s">
        <v>81</v>
      </c>
      <c r="AV192" s="14" t="s">
        <v>81</v>
      </c>
      <c r="AW192" s="14" t="s">
        <v>33</v>
      </c>
      <c r="AX192" s="14" t="s">
        <v>71</v>
      </c>
      <c r="AY192" s="239" t="s">
        <v>127</v>
      </c>
    </row>
    <row r="193" s="14" customFormat="1">
      <c r="A193" s="14"/>
      <c r="B193" s="229"/>
      <c r="C193" s="230"/>
      <c r="D193" s="220" t="s">
        <v>137</v>
      </c>
      <c r="E193" s="231" t="s">
        <v>19</v>
      </c>
      <c r="F193" s="232" t="s">
        <v>185</v>
      </c>
      <c r="G193" s="230"/>
      <c r="H193" s="233">
        <v>6.2000000000000002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39" t="s">
        <v>137</v>
      </c>
      <c r="AU193" s="239" t="s">
        <v>81</v>
      </c>
      <c r="AV193" s="14" t="s">
        <v>81</v>
      </c>
      <c r="AW193" s="14" t="s">
        <v>33</v>
      </c>
      <c r="AX193" s="14" t="s">
        <v>71</v>
      </c>
      <c r="AY193" s="239" t="s">
        <v>127</v>
      </c>
    </row>
    <row r="194" s="14" customFormat="1">
      <c r="A194" s="14"/>
      <c r="B194" s="229"/>
      <c r="C194" s="230"/>
      <c r="D194" s="220" t="s">
        <v>137</v>
      </c>
      <c r="E194" s="231" t="s">
        <v>19</v>
      </c>
      <c r="F194" s="232" t="s">
        <v>184</v>
      </c>
      <c r="G194" s="230"/>
      <c r="H194" s="233">
        <v>3.7999999999999998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39" t="s">
        <v>137</v>
      </c>
      <c r="AU194" s="239" t="s">
        <v>81</v>
      </c>
      <c r="AV194" s="14" t="s">
        <v>81</v>
      </c>
      <c r="AW194" s="14" t="s">
        <v>33</v>
      </c>
      <c r="AX194" s="14" t="s">
        <v>71</v>
      </c>
      <c r="AY194" s="239" t="s">
        <v>127</v>
      </c>
    </row>
    <row r="195" s="15" customFormat="1">
      <c r="A195" s="15"/>
      <c r="B195" s="240"/>
      <c r="C195" s="241"/>
      <c r="D195" s="220" t="s">
        <v>137</v>
      </c>
      <c r="E195" s="242" t="s">
        <v>19</v>
      </c>
      <c r="F195" s="243" t="s">
        <v>142</v>
      </c>
      <c r="G195" s="241"/>
      <c r="H195" s="244">
        <v>44.110999999999997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0" t="s">
        <v>137</v>
      </c>
      <c r="AU195" s="250" t="s">
        <v>81</v>
      </c>
      <c r="AV195" s="15" t="s">
        <v>135</v>
      </c>
      <c r="AW195" s="15" t="s">
        <v>33</v>
      </c>
      <c r="AX195" s="15" t="s">
        <v>79</v>
      </c>
      <c r="AY195" s="250" t="s">
        <v>127</v>
      </c>
    </row>
    <row r="196" s="2" customFormat="1" ht="14.4" customHeight="1">
      <c r="A196" s="39"/>
      <c r="B196" s="40"/>
      <c r="C196" s="205" t="s">
        <v>211</v>
      </c>
      <c r="D196" s="205" t="s">
        <v>130</v>
      </c>
      <c r="E196" s="206" t="s">
        <v>212</v>
      </c>
      <c r="F196" s="207" t="s">
        <v>213</v>
      </c>
      <c r="G196" s="208" t="s">
        <v>152</v>
      </c>
      <c r="H196" s="209">
        <v>33.420000000000002</v>
      </c>
      <c r="I196" s="210"/>
      <c r="J196" s="211">
        <f>ROUND(I196*H196,2)</f>
        <v>0</v>
      </c>
      <c r="K196" s="207" t="s">
        <v>134</v>
      </c>
      <c r="L196" s="45"/>
      <c r="M196" s="212" t="s">
        <v>19</v>
      </c>
      <c r="N196" s="213" t="s">
        <v>42</v>
      </c>
      <c r="O196" s="85"/>
      <c r="P196" s="214">
        <f>O196*H196</f>
        <v>0</v>
      </c>
      <c r="Q196" s="214">
        <v>0.0030000000000000001</v>
      </c>
      <c r="R196" s="214">
        <f>Q196*H196</f>
        <v>0.10026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135</v>
      </c>
      <c r="AT196" s="216" t="s">
        <v>130</v>
      </c>
      <c r="AU196" s="216" t="s">
        <v>81</v>
      </c>
      <c r="AY196" s="18" t="s">
        <v>127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79</v>
      </c>
      <c r="BK196" s="217">
        <f>ROUND(I196*H196,2)</f>
        <v>0</v>
      </c>
      <c r="BL196" s="18" t="s">
        <v>135</v>
      </c>
      <c r="BM196" s="216" t="s">
        <v>214</v>
      </c>
    </row>
    <row r="197" s="13" customFormat="1">
      <c r="A197" s="13"/>
      <c r="B197" s="218"/>
      <c r="C197" s="219"/>
      <c r="D197" s="220" t="s">
        <v>137</v>
      </c>
      <c r="E197" s="221" t="s">
        <v>19</v>
      </c>
      <c r="F197" s="222" t="s">
        <v>138</v>
      </c>
      <c r="G197" s="219"/>
      <c r="H197" s="221" t="s">
        <v>19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8" t="s">
        <v>137</v>
      </c>
      <c r="AU197" s="228" t="s">
        <v>81</v>
      </c>
      <c r="AV197" s="13" t="s">
        <v>79</v>
      </c>
      <c r="AW197" s="13" t="s">
        <v>33</v>
      </c>
      <c r="AX197" s="13" t="s">
        <v>71</v>
      </c>
      <c r="AY197" s="228" t="s">
        <v>127</v>
      </c>
    </row>
    <row r="198" s="13" customFormat="1">
      <c r="A198" s="13"/>
      <c r="B198" s="218"/>
      <c r="C198" s="219"/>
      <c r="D198" s="220" t="s">
        <v>137</v>
      </c>
      <c r="E198" s="221" t="s">
        <v>19</v>
      </c>
      <c r="F198" s="222" t="s">
        <v>160</v>
      </c>
      <c r="G198" s="219"/>
      <c r="H198" s="221" t="s">
        <v>19</v>
      </c>
      <c r="I198" s="223"/>
      <c r="J198" s="219"/>
      <c r="K198" s="219"/>
      <c r="L198" s="224"/>
      <c r="M198" s="225"/>
      <c r="N198" s="226"/>
      <c r="O198" s="226"/>
      <c r="P198" s="226"/>
      <c r="Q198" s="226"/>
      <c r="R198" s="226"/>
      <c r="S198" s="226"/>
      <c r="T198" s="22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8" t="s">
        <v>137</v>
      </c>
      <c r="AU198" s="228" t="s">
        <v>81</v>
      </c>
      <c r="AV198" s="13" t="s">
        <v>79</v>
      </c>
      <c r="AW198" s="13" t="s">
        <v>33</v>
      </c>
      <c r="AX198" s="13" t="s">
        <v>71</v>
      </c>
      <c r="AY198" s="228" t="s">
        <v>127</v>
      </c>
    </row>
    <row r="199" s="14" customFormat="1">
      <c r="A199" s="14"/>
      <c r="B199" s="229"/>
      <c r="C199" s="230"/>
      <c r="D199" s="220" t="s">
        <v>137</v>
      </c>
      <c r="E199" s="231" t="s">
        <v>19</v>
      </c>
      <c r="F199" s="232" t="s">
        <v>181</v>
      </c>
      <c r="G199" s="230"/>
      <c r="H199" s="233">
        <v>11.699999999999999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39" t="s">
        <v>137</v>
      </c>
      <c r="AU199" s="239" t="s">
        <v>81</v>
      </c>
      <c r="AV199" s="14" t="s">
        <v>81</v>
      </c>
      <c r="AW199" s="14" t="s">
        <v>33</v>
      </c>
      <c r="AX199" s="14" t="s">
        <v>71</v>
      </c>
      <c r="AY199" s="239" t="s">
        <v>127</v>
      </c>
    </row>
    <row r="200" s="13" customFormat="1">
      <c r="A200" s="13"/>
      <c r="B200" s="218"/>
      <c r="C200" s="219"/>
      <c r="D200" s="220" t="s">
        <v>137</v>
      </c>
      <c r="E200" s="221" t="s">
        <v>19</v>
      </c>
      <c r="F200" s="222" t="s">
        <v>175</v>
      </c>
      <c r="G200" s="219"/>
      <c r="H200" s="221" t="s">
        <v>19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28" t="s">
        <v>137</v>
      </c>
      <c r="AU200" s="228" t="s">
        <v>81</v>
      </c>
      <c r="AV200" s="13" t="s">
        <v>79</v>
      </c>
      <c r="AW200" s="13" t="s">
        <v>33</v>
      </c>
      <c r="AX200" s="13" t="s">
        <v>71</v>
      </c>
      <c r="AY200" s="228" t="s">
        <v>127</v>
      </c>
    </row>
    <row r="201" s="14" customFormat="1">
      <c r="A201" s="14"/>
      <c r="B201" s="229"/>
      <c r="C201" s="230"/>
      <c r="D201" s="220" t="s">
        <v>137</v>
      </c>
      <c r="E201" s="231" t="s">
        <v>19</v>
      </c>
      <c r="F201" s="232" t="s">
        <v>182</v>
      </c>
      <c r="G201" s="230"/>
      <c r="H201" s="233">
        <v>10.33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39" t="s">
        <v>137</v>
      </c>
      <c r="AU201" s="239" t="s">
        <v>81</v>
      </c>
      <c r="AV201" s="14" t="s">
        <v>81</v>
      </c>
      <c r="AW201" s="14" t="s">
        <v>33</v>
      </c>
      <c r="AX201" s="14" t="s">
        <v>71</v>
      </c>
      <c r="AY201" s="239" t="s">
        <v>127</v>
      </c>
    </row>
    <row r="202" s="13" customFormat="1">
      <c r="A202" s="13"/>
      <c r="B202" s="218"/>
      <c r="C202" s="219"/>
      <c r="D202" s="220" t="s">
        <v>137</v>
      </c>
      <c r="E202" s="221" t="s">
        <v>19</v>
      </c>
      <c r="F202" s="222" t="s">
        <v>139</v>
      </c>
      <c r="G202" s="219"/>
      <c r="H202" s="221" t="s">
        <v>19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8" t="s">
        <v>137</v>
      </c>
      <c r="AU202" s="228" t="s">
        <v>81</v>
      </c>
      <c r="AV202" s="13" t="s">
        <v>79</v>
      </c>
      <c r="AW202" s="13" t="s">
        <v>33</v>
      </c>
      <c r="AX202" s="13" t="s">
        <v>71</v>
      </c>
      <c r="AY202" s="228" t="s">
        <v>127</v>
      </c>
    </row>
    <row r="203" s="14" customFormat="1">
      <c r="A203" s="14"/>
      <c r="B203" s="229"/>
      <c r="C203" s="230"/>
      <c r="D203" s="220" t="s">
        <v>137</v>
      </c>
      <c r="E203" s="231" t="s">
        <v>19</v>
      </c>
      <c r="F203" s="232" t="s">
        <v>215</v>
      </c>
      <c r="G203" s="230"/>
      <c r="H203" s="233">
        <v>11.470000000000001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39" t="s">
        <v>137</v>
      </c>
      <c r="AU203" s="239" t="s">
        <v>81</v>
      </c>
      <c r="AV203" s="14" t="s">
        <v>81</v>
      </c>
      <c r="AW203" s="14" t="s">
        <v>33</v>
      </c>
      <c r="AX203" s="14" t="s">
        <v>71</v>
      </c>
      <c r="AY203" s="239" t="s">
        <v>127</v>
      </c>
    </row>
    <row r="204" s="14" customFormat="1">
      <c r="A204" s="14"/>
      <c r="B204" s="229"/>
      <c r="C204" s="230"/>
      <c r="D204" s="220" t="s">
        <v>137</v>
      </c>
      <c r="E204" s="231" t="s">
        <v>19</v>
      </c>
      <c r="F204" s="232" t="s">
        <v>191</v>
      </c>
      <c r="G204" s="230"/>
      <c r="H204" s="233">
        <v>0.46000000000000002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39" t="s">
        <v>137</v>
      </c>
      <c r="AU204" s="239" t="s">
        <v>81</v>
      </c>
      <c r="AV204" s="14" t="s">
        <v>81</v>
      </c>
      <c r="AW204" s="14" t="s">
        <v>33</v>
      </c>
      <c r="AX204" s="14" t="s">
        <v>71</v>
      </c>
      <c r="AY204" s="239" t="s">
        <v>127</v>
      </c>
    </row>
    <row r="205" s="14" customFormat="1">
      <c r="A205" s="14"/>
      <c r="B205" s="229"/>
      <c r="C205" s="230"/>
      <c r="D205" s="220" t="s">
        <v>137</v>
      </c>
      <c r="E205" s="231" t="s">
        <v>19</v>
      </c>
      <c r="F205" s="232" t="s">
        <v>216</v>
      </c>
      <c r="G205" s="230"/>
      <c r="H205" s="233">
        <v>-0.54000000000000004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39" t="s">
        <v>137</v>
      </c>
      <c r="AU205" s="239" t="s">
        <v>81</v>
      </c>
      <c r="AV205" s="14" t="s">
        <v>81</v>
      </c>
      <c r="AW205" s="14" t="s">
        <v>33</v>
      </c>
      <c r="AX205" s="14" t="s">
        <v>71</v>
      </c>
      <c r="AY205" s="239" t="s">
        <v>127</v>
      </c>
    </row>
    <row r="206" s="15" customFormat="1">
      <c r="A206" s="15"/>
      <c r="B206" s="240"/>
      <c r="C206" s="241"/>
      <c r="D206" s="220" t="s">
        <v>137</v>
      </c>
      <c r="E206" s="242" t="s">
        <v>19</v>
      </c>
      <c r="F206" s="243" t="s">
        <v>142</v>
      </c>
      <c r="G206" s="241"/>
      <c r="H206" s="244">
        <v>33.420000000000002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0" t="s">
        <v>137</v>
      </c>
      <c r="AU206" s="250" t="s">
        <v>81</v>
      </c>
      <c r="AV206" s="15" t="s">
        <v>135</v>
      </c>
      <c r="AW206" s="15" t="s">
        <v>33</v>
      </c>
      <c r="AX206" s="15" t="s">
        <v>79</v>
      </c>
      <c r="AY206" s="250" t="s">
        <v>127</v>
      </c>
    </row>
    <row r="207" s="2" customFormat="1" ht="24.15" customHeight="1">
      <c r="A207" s="39"/>
      <c r="B207" s="40"/>
      <c r="C207" s="205" t="s">
        <v>217</v>
      </c>
      <c r="D207" s="205" t="s">
        <v>130</v>
      </c>
      <c r="E207" s="206" t="s">
        <v>218</v>
      </c>
      <c r="F207" s="207" t="s">
        <v>219</v>
      </c>
      <c r="G207" s="208" t="s">
        <v>152</v>
      </c>
      <c r="H207" s="209">
        <v>35.345999999999997</v>
      </c>
      <c r="I207" s="210"/>
      <c r="J207" s="211">
        <f>ROUND(I207*H207,2)</f>
        <v>0</v>
      </c>
      <c r="K207" s="207" t="s">
        <v>134</v>
      </c>
      <c r="L207" s="45"/>
      <c r="M207" s="212" t="s">
        <v>19</v>
      </c>
      <c r="N207" s="213" t="s">
        <v>42</v>
      </c>
      <c r="O207" s="85"/>
      <c r="P207" s="214">
        <f>O207*H207</f>
        <v>0</v>
      </c>
      <c r="Q207" s="214">
        <v>0.01575</v>
      </c>
      <c r="R207" s="214">
        <f>Q207*H207</f>
        <v>0.5566994999999999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135</v>
      </c>
      <c r="AT207" s="216" t="s">
        <v>130</v>
      </c>
      <c r="AU207" s="216" t="s">
        <v>81</v>
      </c>
      <c r="AY207" s="18" t="s">
        <v>127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79</v>
      </c>
      <c r="BK207" s="217">
        <f>ROUND(I207*H207,2)</f>
        <v>0</v>
      </c>
      <c r="BL207" s="18" t="s">
        <v>135</v>
      </c>
      <c r="BM207" s="216" t="s">
        <v>220</v>
      </c>
    </row>
    <row r="208" s="13" customFormat="1">
      <c r="A208" s="13"/>
      <c r="B208" s="218"/>
      <c r="C208" s="219"/>
      <c r="D208" s="220" t="s">
        <v>137</v>
      </c>
      <c r="E208" s="221" t="s">
        <v>19</v>
      </c>
      <c r="F208" s="222" t="s">
        <v>138</v>
      </c>
      <c r="G208" s="219"/>
      <c r="H208" s="221" t="s">
        <v>19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8" t="s">
        <v>137</v>
      </c>
      <c r="AU208" s="228" t="s">
        <v>81</v>
      </c>
      <c r="AV208" s="13" t="s">
        <v>79</v>
      </c>
      <c r="AW208" s="13" t="s">
        <v>33</v>
      </c>
      <c r="AX208" s="13" t="s">
        <v>71</v>
      </c>
      <c r="AY208" s="228" t="s">
        <v>127</v>
      </c>
    </row>
    <row r="209" s="13" customFormat="1">
      <c r="A209" s="13"/>
      <c r="B209" s="218"/>
      <c r="C209" s="219"/>
      <c r="D209" s="220" t="s">
        <v>137</v>
      </c>
      <c r="E209" s="221" t="s">
        <v>19</v>
      </c>
      <c r="F209" s="222" t="s">
        <v>139</v>
      </c>
      <c r="G209" s="219"/>
      <c r="H209" s="221" t="s">
        <v>19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8" t="s">
        <v>137</v>
      </c>
      <c r="AU209" s="228" t="s">
        <v>81</v>
      </c>
      <c r="AV209" s="13" t="s">
        <v>79</v>
      </c>
      <c r="AW209" s="13" t="s">
        <v>33</v>
      </c>
      <c r="AX209" s="13" t="s">
        <v>71</v>
      </c>
      <c r="AY209" s="228" t="s">
        <v>127</v>
      </c>
    </row>
    <row r="210" s="14" customFormat="1">
      <c r="A210" s="14"/>
      <c r="B210" s="229"/>
      <c r="C210" s="230"/>
      <c r="D210" s="220" t="s">
        <v>137</v>
      </c>
      <c r="E210" s="231" t="s">
        <v>19</v>
      </c>
      <c r="F210" s="232" t="s">
        <v>190</v>
      </c>
      <c r="G210" s="230"/>
      <c r="H210" s="233">
        <v>39.182000000000002</v>
      </c>
      <c r="I210" s="234"/>
      <c r="J210" s="230"/>
      <c r="K210" s="230"/>
      <c r="L210" s="235"/>
      <c r="M210" s="236"/>
      <c r="N210" s="237"/>
      <c r="O210" s="237"/>
      <c r="P210" s="237"/>
      <c r="Q210" s="237"/>
      <c r="R210" s="237"/>
      <c r="S210" s="237"/>
      <c r="T210" s="23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39" t="s">
        <v>137</v>
      </c>
      <c r="AU210" s="239" t="s">
        <v>81</v>
      </c>
      <c r="AV210" s="14" t="s">
        <v>81</v>
      </c>
      <c r="AW210" s="14" t="s">
        <v>33</v>
      </c>
      <c r="AX210" s="14" t="s">
        <v>71</v>
      </c>
      <c r="AY210" s="239" t="s">
        <v>127</v>
      </c>
    </row>
    <row r="211" s="14" customFormat="1">
      <c r="A211" s="14"/>
      <c r="B211" s="229"/>
      <c r="C211" s="230"/>
      <c r="D211" s="220" t="s">
        <v>137</v>
      </c>
      <c r="E211" s="231" t="s">
        <v>19</v>
      </c>
      <c r="F211" s="232" t="s">
        <v>191</v>
      </c>
      <c r="G211" s="230"/>
      <c r="H211" s="233">
        <v>0.46000000000000002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39" t="s">
        <v>137</v>
      </c>
      <c r="AU211" s="239" t="s">
        <v>81</v>
      </c>
      <c r="AV211" s="14" t="s">
        <v>81</v>
      </c>
      <c r="AW211" s="14" t="s">
        <v>33</v>
      </c>
      <c r="AX211" s="14" t="s">
        <v>71</v>
      </c>
      <c r="AY211" s="239" t="s">
        <v>127</v>
      </c>
    </row>
    <row r="212" s="14" customFormat="1">
      <c r="A212" s="14"/>
      <c r="B212" s="229"/>
      <c r="C212" s="230"/>
      <c r="D212" s="220" t="s">
        <v>137</v>
      </c>
      <c r="E212" s="231" t="s">
        <v>19</v>
      </c>
      <c r="F212" s="232" t="s">
        <v>192</v>
      </c>
      <c r="G212" s="230"/>
      <c r="H212" s="233">
        <v>-3.6360000000000001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39" t="s">
        <v>137</v>
      </c>
      <c r="AU212" s="239" t="s">
        <v>81</v>
      </c>
      <c r="AV212" s="14" t="s">
        <v>81</v>
      </c>
      <c r="AW212" s="14" t="s">
        <v>33</v>
      </c>
      <c r="AX212" s="14" t="s">
        <v>71</v>
      </c>
      <c r="AY212" s="239" t="s">
        <v>127</v>
      </c>
    </row>
    <row r="213" s="14" customFormat="1">
      <c r="A213" s="14"/>
      <c r="B213" s="229"/>
      <c r="C213" s="230"/>
      <c r="D213" s="220" t="s">
        <v>137</v>
      </c>
      <c r="E213" s="231" t="s">
        <v>19</v>
      </c>
      <c r="F213" s="232" t="s">
        <v>193</v>
      </c>
      <c r="G213" s="230"/>
      <c r="H213" s="233">
        <v>-0.66000000000000003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39" t="s">
        <v>137</v>
      </c>
      <c r="AU213" s="239" t="s">
        <v>81</v>
      </c>
      <c r="AV213" s="14" t="s">
        <v>81</v>
      </c>
      <c r="AW213" s="14" t="s">
        <v>33</v>
      </c>
      <c r="AX213" s="14" t="s">
        <v>71</v>
      </c>
      <c r="AY213" s="239" t="s">
        <v>127</v>
      </c>
    </row>
    <row r="214" s="15" customFormat="1">
      <c r="A214" s="15"/>
      <c r="B214" s="240"/>
      <c r="C214" s="241"/>
      <c r="D214" s="220" t="s">
        <v>137</v>
      </c>
      <c r="E214" s="242" t="s">
        <v>19</v>
      </c>
      <c r="F214" s="243" t="s">
        <v>142</v>
      </c>
      <c r="G214" s="241"/>
      <c r="H214" s="244">
        <v>35.346000000000004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0" t="s">
        <v>137</v>
      </c>
      <c r="AU214" s="250" t="s">
        <v>81</v>
      </c>
      <c r="AV214" s="15" t="s">
        <v>135</v>
      </c>
      <c r="AW214" s="15" t="s">
        <v>33</v>
      </c>
      <c r="AX214" s="15" t="s">
        <v>79</v>
      </c>
      <c r="AY214" s="250" t="s">
        <v>127</v>
      </c>
    </row>
    <row r="215" s="2" customFormat="1" ht="24.15" customHeight="1">
      <c r="A215" s="39"/>
      <c r="B215" s="40"/>
      <c r="C215" s="205" t="s">
        <v>221</v>
      </c>
      <c r="D215" s="205" t="s">
        <v>130</v>
      </c>
      <c r="E215" s="206" t="s">
        <v>222</v>
      </c>
      <c r="F215" s="207" t="s">
        <v>223</v>
      </c>
      <c r="G215" s="208" t="s">
        <v>152</v>
      </c>
      <c r="H215" s="209">
        <v>35.142000000000003</v>
      </c>
      <c r="I215" s="210"/>
      <c r="J215" s="211">
        <f>ROUND(I215*H215,2)</f>
        <v>0</v>
      </c>
      <c r="K215" s="207" t="s">
        <v>134</v>
      </c>
      <c r="L215" s="45"/>
      <c r="M215" s="212" t="s">
        <v>19</v>
      </c>
      <c r="N215" s="213" t="s">
        <v>42</v>
      </c>
      <c r="O215" s="85"/>
      <c r="P215" s="214">
        <f>O215*H215</f>
        <v>0</v>
      </c>
      <c r="Q215" s="214">
        <v>0.017000000000000001</v>
      </c>
      <c r="R215" s="214">
        <f>Q215*H215</f>
        <v>0.59741400000000011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135</v>
      </c>
      <c r="AT215" s="216" t="s">
        <v>130</v>
      </c>
      <c r="AU215" s="216" t="s">
        <v>81</v>
      </c>
      <c r="AY215" s="18" t="s">
        <v>127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79</v>
      </c>
      <c r="BK215" s="217">
        <f>ROUND(I215*H215,2)</f>
        <v>0</v>
      </c>
      <c r="BL215" s="18" t="s">
        <v>135</v>
      </c>
      <c r="BM215" s="216" t="s">
        <v>224</v>
      </c>
    </row>
    <row r="216" s="13" customFormat="1">
      <c r="A216" s="13"/>
      <c r="B216" s="218"/>
      <c r="C216" s="219"/>
      <c r="D216" s="220" t="s">
        <v>137</v>
      </c>
      <c r="E216" s="221" t="s">
        <v>19</v>
      </c>
      <c r="F216" s="222" t="s">
        <v>138</v>
      </c>
      <c r="G216" s="219"/>
      <c r="H216" s="221" t="s">
        <v>19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8" t="s">
        <v>137</v>
      </c>
      <c r="AU216" s="228" t="s">
        <v>81</v>
      </c>
      <c r="AV216" s="13" t="s">
        <v>79</v>
      </c>
      <c r="AW216" s="13" t="s">
        <v>33</v>
      </c>
      <c r="AX216" s="13" t="s">
        <v>71</v>
      </c>
      <c r="AY216" s="228" t="s">
        <v>127</v>
      </c>
    </row>
    <row r="217" s="13" customFormat="1">
      <c r="A217" s="13"/>
      <c r="B217" s="218"/>
      <c r="C217" s="219"/>
      <c r="D217" s="220" t="s">
        <v>137</v>
      </c>
      <c r="E217" s="221" t="s">
        <v>19</v>
      </c>
      <c r="F217" s="222" t="s">
        <v>160</v>
      </c>
      <c r="G217" s="219"/>
      <c r="H217" s="221" t="s">
        <v>19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28" t="s">
        <v>137</v>
      </c>
      <c r="AU217" s="228" t="s">
        <v>81</v>
      </c>
      <c r="AV217" s="13" t="s">
        <v>79</v>
      </c>
      <c r="AW217" s="13" t="s">
        <v>33</v>
      </c>
      <c r="AX217" s="13" t="s">
        <v>71</v>
      </c>
      <c r="AY217" s="228" t="s">
        <v>127</v>
      </c>
    </row>
    <row r="218" s="14" customFormat="1">
      <c r="A218" s="14"/>
      <c r="B218" s="229"/>
      <c r="C218" s="230"/>
      <c r="D218" s="220" t="s">
        <v>137</v>
      </c>
      <c r="E218" s="231" t="s">
        <v>19</v>
      </c>
      <c r="F218" s="232" t="s">
        <v>225</v>
      </c>
      <c r="G218" s="230"/>
      <c r="H218" s="233">
        <v>20.667000000000002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39" t="s">
        <v>137</v>
      </c>
      <c r="AU218" s="239" t="s">
        <v>81</v>
      </c>
      <c r="AV218" s="14" t="s">
        <v>81</v>
      </c>
      <c r="AW218" s="14" t="s">
        <v>33</v>
      </c>
      <c r="AX218" s="14" t="s">
        <v>71</v>
      </c>
      <c r="AY218" s="239" t="s">
        <v>127</v>
      </c>
    </row>
    <row r="219" s="14" customFormat="1">
      <c r="A219" s="14"/>
      <c r="B219" s="229"/>
      <c r="C219" s="230"/>
      <c r="D219" s="220" t="s">
        <v>137</v>
      </c>
      <c r="E219" s="231" t="s">
        <v>19</v>
      </c>
      <c r="F219" s="232" t="s">
        <v>193</v>
      </c>
      <c r="G219" s="230"/>
      <c r="H219" s="233">
        <v>-0.66000000000000003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39" t="s">
        <v>137</v>
      </c>
      <c r="AU219" s="239" t="s">
        <v>81</v>
      </c>
      <c r="AV219" s="14" t="s">
        <v>81</v>
      </c>
      <c r="AW219" s="14" t="s">
        <v>33</v>
      </c>
      <c r="AX219" s="14" t="s">
        <v>71</v>
      </c>
      <c r="AY219" s="239" t="s">
        <v>127</v>
      </c>
    </row>
    <row r="220" s="14" customFormat="1">
      <c r="A220" s="14"/>
      <c r="B220" s="229"/>
      <c r="C220" s="230"/>
      <c r="D220" s="220" t="s">
        <v>137</v>
      </c>
      <c r="E220" s="231" t="s">
        <v>19</v>
      </c>
      <c r="F220" s="232" t="s">
        <v>226</v>
      </c>
      <c r="G220" s="230"/>
      <c r="H220" s="233">
        <v>-0.71999999999999997</v>
      </c>
      <c r="I220" s="234"/>
      <c r="J220" s="230"/>
      <c r="K220" s="230"/>
      <c r="L220" s="235"/>
      <c r="M220" s="236"/>
      <c r="N220" s="237"/>
      <c r="O220" s="237"/>
      <c r="P220" s="237"/>
      <c r="Q220" s="237"/>
      <c r="R220" s="237"/>
      <c r="S220" s="237"/>
      <c r="T220" s="23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39" t="s">
        <v>137</v>
      </c>
      <c r="AU220" s="239" t="s">
        <v>81</v>
      </c>
      <c r="AV220" s="14" t="s">
        <v>81</v>
      </c>
      <c r="AW220" s="14" t="s">
        <v>33</v>
      </c>
      <c r="AX220" s="14" t="s">
        <v>71</v>
      </c>
      <c r="AY220" s="239" t="s">
        <v>127</v>
      </c>
    </row>
    <row r="221" s="13" customFormat="1">
      <c r="A221" s="13"/>
      <c r="B221" s="218"/>
      <c r="C221" s="219"/>
      <c r="D221" s="220" t="s">
        <v>137</v>
      </c>
      <c r="E221" s="221" t="s">
        <v>19</v>
      </c>
      <c r="F221" s="222" t="s">
        <v>175</v>
      </c>
      <c r="G221" s="219"/>
      <c r="H221" s="221" t="s">
        <v>19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8" t="s">
        <v>137</v>
      </c>
      <c r="AU221" s="228" t="s">
        <v>81</v>
      </c>
      <c r="AV221" s="13" t="s">
        <v>79</v>
      </c>
      <c r="AW221" s="13" t="s">
        <v>33</v>
      </c>
      <c r="AX221" s="13" t="s">
        <v>71</v>
      </c>
      <c r="AY221" s="228" t="s">
        <v>127</v>
      </c>
    </row>
    <row r="222" s="14" customFormat="1">
      <c r="A222" s="14"/>
      <c r="B222" s="229"/>
      <c r="C222" s="230"/>
      <c r="D222" s="220" t="s">
        <v>137</v>
      </c>
      <c r="E222" s="231" t="s">
        <v>19</v>
      </c>
      <c r="F222" s="232" t="s">
        <v>227</v>
      </c>
      <c r="G222" s="230"/>
      <c r="H222" s="233">
        <v>17.895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39" t="s">
        <v>137</v>
      </c>
      <c r="AU222" s="239" t="s">
        <v>81</v>
      </c>
      <c r="AV222" s="14" t="s">
        <v>81</v>
      </c>
      <c r="AW222" s="14" t="s">
        <v>33</v>
      </c>
      <c r="AX222" s="14" t="s">
        <v>71</v>
      </c>
      <c r="AY222" s="239" t="s">
        <v>127</v>
      </c>
    </row>
    <row r="223" s="14" customFormat="1">
      <c r="A223" s="14"/>
      <c r="B223" s="229"/>
      <c r="C223" s="230"/>
      <c r="D223" s="220" t="s">
        <v>137</v>
      </c>
      <c r="E223" s="231" t="s">
        <v>19</v>
      </c>
      <c r="F223" s="232" t="s">
        <v>228</v>
      </c>
      <c r="G223" s="230"/>
      <c r="H223" s="233">
        <v>-1.3200000000000001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39" t="s">
        <v>137</v>
      </c>
      <c r="AU223" s="239" t="s">
        <v>81</v>
      </c>
      <c r="AV223" s="14" t="s">
        <v>81</v>
      </c>
      <c r="AW223" s="14" t="s">
        <v>33</v>
      </c>
      <c r="AX223" s="14" t="s">
        <v>71</v>
      </c>
      <c r="AY223" s="239" t="s">
        <v>127</v>
      </c>
    </row>
    <row r="224" s="14" customFormat="1">
      <c r="A224" s="14"/>
      <c r="B224" s="229"/>
      <c r="C224" s="230"/>
      <c r="D224" s="220" t="s">
        <v>137</v>
      </c>
      <c r="E224" s="231" t="s">
        <v>19</v>
      </c>
      <c r="F224" s="232" t="s">
        <v>226</v>
      </c>
      <c r="G224" s="230"/>
      <c r="H224" s="233">
        <v>-0.71999999999999997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39" t="s">
        <v>137</v>
      </c>
      <c r="AU224" s="239" t="s">
        <v>81</v>
      </c>
      <c r="AV224" s="14" t="s">
        <v>81</v>
      </c>
      <c r="AW224" s="14" t="s">
        <v>33</v>
      </c>
      <c r="AX224" s="14" t="s">
        <v>71</v>
      </c>
      <c r="AY224" s="239" t="s">
        <v>127</v>
      </c>
    </row>
    <row r="225" s="15" customFormat="1">
      <c r="A225" s="15"/>
      <c r="B225" s="240"/>
      <c r="C225" s="241"/>
      <c r="D225" s="220" t="s">
        <v>137</v>
      </c>
      <c r="E225" s="242" t="s">
        <v>19</v>
      </c>
      <c r="F225" s="243" t="s">
        <v>142</v>
      </c>
      <c r="G225" s="241"/>
      <c r="H225" s="244">
        <v>35.142000000000003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0" t="s">
        <v>137</v>
      </c>
      <c r="AU225" s="250" t="s">
        <v>81</v>
      </c>
      <c r="AV225" s="15" t="s">
        <v>135</v>
      </c>
      <c r="AW225" s="15" t="s">
        <v>33</v>
      </c>
      <c r="AX225" s="15" t="s">
        <v>79</v>
      </c>
      <c r="AY225" s="250" t="s">
        <v>127</v>
      </c>
    </row>
    <row r="226" s="2" customFormat="1" ht="24.15" customHeight="1">
      <c r="A226" s="39"/>
      <c r="B226" s="40"/>
      <c r="C226" s="205" t="s">
        <v>8</v>
      </c>
      <c r="D226" s="205" t="s">
        <v>130</v>
      </c>
      <c r="E226" s="206" t="s">
        <v>229</v>
      </c>
      <c r="F226" s="207" t="s">
        <v>230</v>
      </c>
      <c r="G226" s="208" t="s">
        <v>152</v>
      </c>
      <c r="H226" s="209">
        <v>4.4580000000000002</v>
      </c>
      <c r="I226" s="210"/>
      <c r="J226" s="211">
        <f>ROUND(I226*H226,2)</f>
        <v>0</v>
      </c>
      <c r="K226" s="207" t="s">
        <v>134</v>
      </c>
      <c r="L226" s="45"/>
      <c r="M226" s="212" t="s">
        <v>19</v>
      </c>
      <c r="N226" s="213" t="s">
        <v>42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135</v>
      </c>
      <c r="AT226" s="216" t="s">
        <v>130</v>
      </c>
      <c r="AU226" s="216" t="s">
        <v>81</v>
      </c>
      <c r="AY226" s="18" t="s">
        <v>127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79</v>
      </c>
      <c r="BK226" s="217">
        <f>ROUND(I226*H226,2)</f>
        <v>0</v>
      </c>
      <c r="BL226" s="18" t="s">
        <v>135</v>
      </c>
      <c r="BM226" s="216" t="s">
        <v>231</v>
      </c>
    </row>
    <row r="227" s="13" customFormat="1">
      <c r="A227" s="13"/>
      <c r="B227" s="218"/>
      <c r="C227" s="219"/>
      <c r="D227" s="220" t="s">
        <v>137</v>
      </c>
      <c r="E227" s="221" t="s">
        <v>19</v>
      </c>
      <c r="F227" s="222" t="s">
        <v>138</v>
      </c>
      <c r="G227" s="219"/>
      <c r="H227" s="221" t="s">
        <v>19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8" t="s">
        <v>137</v>
      </c>
      <c r="AU227" s="228" t="s">
        <v>81</v>
      </c>
      <c r="AV227" s="13" t="s">
        <v>79</v>
      </c>
      <c r="AW227" s="13" t="s">
        <v>33</v>
      </c>
      <c r="AX227" s="13" t="s">
        <v>71</v>
      </c>
      <c r="AY227" s="228" t="s">
        <v>127</v>
      </c>
    </row>
    <row r="228" s="13" customFormat="1">
      <c r="A228" s="13"/>
      <c r="B228" s="218"/>
      <c r="C228" s="219"/>
      <c r="D228" s="220" t="s">
        <v>137</v>
      </c>
      <c r="E228" s="221" t="s">
        <v>19</v>
      </c>
      <c r="F228" s="222" t="s">
        <v>139</v>
      </c>
      <c r="G228" s="219"/>
      <c r="H228" s="221" t="s">
        <v>19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8" t="s">
        <v>137</v>
      </c>
      <c r="AU228" s="228" t="s">
        <v>81</v>
      </c>
      <c r="AV228" s="13" t="s">
        <v>79</v>
      </c>
      <c r="AW228" s="13" t="s">
        <v>33</v>
      </c>
      <c r="AX228" s="13" t="s">
        <v>71</v>
      </c>
      <c r="AY228" s="228" t="s">
        <v>127</v>
      </c>
    </row>
    <row r="229" s="14" customFormat="1">
      <c r="A229" s="14"/>
      <c r="B229" s="229"/>
      <c r="C229" s="230"/>
      <c r="D229" s="220" t="s">
        <v>137</v>
      </c>
      <c r="E229" s="231" t="s">
        <v>19</v>
      </c>
      <c r="F229" s="232" t="s">
        <v>232</v>
      </c>
      <c r="G229" s="230"/>
      <c r="H229" s="233">
        <v>0.66000000000000003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39" t="s">
        <v>137</v>
      </c>
      <c r="AU229" s="239" t="s">
        <v>81</v>
      </c>
      <c r="AV229" s="14" t="s">
        <v>81</v>
      </c>
      <c r="AW229" s="14" t="s">
        <v>33</v>
      </c>
      <c r="AX229" s="14" t="s">
        <v>71</v>
      </c>
      <c r="AY229" s="239" t="s">
        <v>127</v>
      </c>
    </row>
    <row r="230" s="14" customFormat="1">
      <c r="A230" s="14"/>
      <c r="B230" s="229"/>
      <c r="C230" s="230"/>
      <c r="D230" s="220" t="s">
        <v>137</v>
      </c>
      <c r="E230" s="231" t="s">
        <v>19</v>
      </c>
      <c r="F230" s="232" t="s">
        <v>154</v>
      </c>
      <c r="G230" s="230"/>
      <c r="H230" s="233">
        <v>1.8180000000000001</v>
      </c>
      <c r="I230" s="234"/>
      <c r="J230" s="230"/>
      <c r="K230" s="230"/>
      <c r="L230" s="235"/>
      <c r="M230" s="236"/>
      <c r="N230" s="237"/>
      <c r="O230" s="237"/>
      <c r="P230" s="237"/>
      <c r="Q230" s="237"/>
      <c r="R230" s="237"/>
      <c r="S230" s="237"/>
      <c r="T230" s="23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39" t="s">
        <v>137</v>
      </c>
      <c r="AU230" s="239" t="s">
        <v>81</v>
      </c>
      <c r="AV230" s="14" t="s">
        <v>81</v>
      </c>
      <c r="AW230" s="14" t="s">
        <v>33</v>
      </c>
      <c r="AX230" s="14" t="s">
        <v>71</v>
      </c>
      <c r="AY230" s="239" t="s">
        <v>127</v>
      </c>
    </row>
    <row r="231" s="13" customFormat="1">
      <c r="A231" s="13"/>
      <c r="B231" s="218"/>
      <c r="C231" s="219"/>
      <c r="D231" s="220" t="s">
        <v>137</v>
      </c>
      <c r="E231" s="221" t="s">
        <v>19</v>
      </c>
      <c r="F231" s="222" t="s">
        <v>160</v>
      </c>
      <c r="G231" s="219"/>
      <c r="H231" s="221" t="s">
        <v>19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28" t="s">
        <v>137</v>
      </c>
      <c r="AU231" s="228" t="s">
        <v>81</v>
      </c>
      <c r="AV231" s="13" t="s">
        <v>79</v>
      </c>
      <c r="AW231" s="13" t="s">
        <v>33</v>
      </c>
      <c r="AX231" s="13" t="s">
        <v>71</v>
      </c>
      <c r="AY231" s="228" t="s">
        <v>127</v>
      </c>
    </row>
    <row r="232" s="14" customFormat="1">
      <c r="A232" s="14"/>
      <c r="B232" s="229"/>
      <c r="C232" s="230"/>
      <c r="D232" s="220" t="s">
        <v>137</v>
      </c>
      <c r="E232" s="231" t="s">
        <v>19</v>
      </c>
      <c r="F232" s="232" t="s">
        <v>232</v>
      </c>
      <c r="G232" s="230"/>
      <c r="H232" s="233">
        <v>0.66000000000000003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39" t="s">
        <v>137</v>
      </c>
      <c r="AU232" s="239" t="s">
        <v>81</v>
      </c>
      <c r="AV232" s="14" t="s">
        <v>81</v>
      </c>
      <c r="AW232" s="14" t="s">
        <v>33</v>
      </c>
      <c r="AX232" s="14" t="s">
        <v>71</v>
      </c>
      <c r="AY232" s="239" t="s">
        <v>127</v>
      </c>
    </row>
    <row r="233" s="13" customFormat="1">
      <c r="A233" s="13"/>
      <c r="B233" s="218"/>
      <c r="C233" s="219"/>
      <c r="D233" s="220" t="s">
        <v>137</v>
      </c>
      <c r="E233" s="221" t="s">
        <v>19</v>
      </c>
      <c r="F233" s="222" t="s">
        <v>175</v>
      </c>
      <c r="G233" s="219"/>
      <c r="H233" s="221" t="s">
        <v>19</v>
      </c>
      <c r="I233" s="223"/>
      <c r="J233" s="219"/>
      <c r="K233" s="219"/>
      <c r="L233" s="224"/>
      <c r="M233" s="225"/>
      <c r="N233" s="226"/>
      <c r="O233" s="226"/>
      <c r="P233" s="226"/>
      <c r="Q233" s="226"/>
      <c r="R233" s="226"/>
      <c r="S233" s="226"/>
      <c r="T233" s="22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28" t="s">
        <v>137</v>
      </c>
      <c r="AU233" s="228" t="s">
        <v>81</v>
      </c>
      <c r="AV233" s="13" t="s">
        <v>79</v>
      </c>
      <c r="AW233" s="13" t="s">
        <v>33</v>
      </c>
      <c r="AX233" s="13" t="s">
        <v>71</v>
      </c>
      <c r="AY233" s="228" t="s">
        <v>127</v>
      </c>
    </row>
    <row r="234" s="14" customFormat="1">
      <c r="A234" s="14"/>
      <c r="B234" s="229"/>
      <c r="C234" s="230"/>
      <c r="D234" s="220" t="s">
        <v>137</v>
      </c>
      <c r="E234" s="231" t="s">
        <v>19</v>
      </c>
      <c r="F234" s="232" t="s">
        <v>233</v>
      </c>
      <c r="G234" s="230"/>
      <c r="H234" s="233">
        <v>1.3200000000000001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39" t="s">
        <v>137</v>
      </c>
      <c r="AU234" s="239" t="s">
        <v>81</v>
      </c>
      <c r="AV234" s="14" t="s">
        <v>81</v>
      </c>
      <c r="AW234" s="14" t="s">
        <v>33</v>
      </c>
      <c r="AX234" s="14" t="s">
        <v>71</v>
      </c>
      <c r="AY234" s="239" t="s">
        <v>127</v>
      </c>
    </row>
    <row r="235" s="15" customFormat="1">
      <c r="A235" s="15"/>
      <c r="B235" s="240"/>
      <c r="C235" s="241"/>
      <c r="D235" s="220" t="s">
        <v>137</v>
      </c>
      <c r="E235" s="242" t="s">
        <v>19</v>
      </c>
      <c r="F235" s="243" t="s">
        <v>142</v>
      </c>
      <c r="G235" s="241"/>
      <c r="H235" s="244">
        <v>4.4580000000000002</v>
      </c>
      <c r="I235" s="245"/>
      <c r="J235" s="241"/>
      <c r="K235" s="241"/>
      <c r="L235" s="246"/>
      <c r="M235" s="247"/>
      <c r="N235" s="248"/>
      <c r="O235" s="248"/>
      <c r="P235" s="248"/>
      <c r="Q235" s="248"/>
      <c r="R235" s="248"/>
      <c r="S235" s="248"/>
      <c r="T235" s="249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0" t="s">
        <v>137</v>
      </c>
      <c r="AU235" s="250" t="s">
        <v>81</v>
      </c>
      <c r="AV235" s="15" t="s">
        <v>135</v>
      </c>
      <c r="AW235" s="15" t="s">
        <v>33</v>
      </c>
      <c r="AX235" s="15" t="s">
        <v>79</v>
      </c>
      <c r="AY235" s="250" t="s">
        <v>127</v>
      </c>
    </row>
    <row r="236" s="2" customFormat="1" ht="14.4" customHeight="1">
      <c r="A236" s="39"/>
      <c r="B236" s="40"/>
      <c r="C236" s="205" t="s">
        <v>234</v>
      </c>
      <c r="D236" s="205" t="s">
        <v>130</v>
      </c>
      <c r="E236" s="206" t="s">
        <v>235</v>
      </c>
      <c r="F236" s="207" t="s">
        <v>236</v>
      </c>
      <c r="G236" s="208" t="s">
        <v>152</v>
      </c>
      <c r="H236" s="209">
        <v>13.390000000000001</v>
      </c>
      <c r="I236" s="210"/>
      <c r="J236" s="211">
        <f>ROUND(I236*H236,2)</f>
        <v>0</v>
      </c>
      <c r="K236" s="207" t="s">
        <v>134</v>
      </c>
      <c r="L236" s="45"/>
      <c r="M236" s="212" t="s">
        <v>19</v>
      </c>
      <c r="N236" s="213" t="s">
        <v>42</v>
      </c>
      <c r="O236" s="85"/>
      <c r="P236" s="214">
        <f>O236*H236</f>
        <v>0</v>
      </c>
      <c r="Q236" s="214">
        <v>0.063</v>
      </c>
      <c r="R236" s="214">
        <f>Q236*H236</f>
        <v>0.84357000000000004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135</v>
      </c>
      <c r="AT236" s="216" t="s">
        <v>130</v>
      </c>
      <c r="AU236" s="216" t="s">
        <v>81</v>
      </c>
      <c r="AY236" s="18" t="s">
        <v>127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79</v>
      </c>
      <c r="BK236" s="217">
        <f>ROUND(I236*H236,2)</f>
        <v>0</v>
      </c>
      <c r="BL236" s="18" t="s">
        <v>135</v>
      </c>
      <c r="BM236" s="216" t="s">
        <v>237</v>
      </c>
    </row>
    <row r="237" s="13" customFormat="1">
      <c r="A237" s="13"/>
      <c r="B237" s="218"/>
      <c r="C237" s="219"/>
      <c r="D237" s="220" t="s">
        <v>137</v>
      </c>
      <c r="E237" s="221" t="s">
        <v>19</v>
      </c>
      <c r="F237" s="222" t="s">
        <v>138</v>
      </c>
      <c r="G237" s="219"/>
      <c r="H237" s="221" t="s">
        <v>19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8" t="s">
        <v>137</v>
      </c>
      <c r="AU237" s="228" t="s">
        <v>81</v>
      </c>
      <c r="AV237" s="13" t="s">
        <v>79</v>
      </c>
      <c r="AW237" s="13" t="s">
        <v>33</v>
      </c>
      <c r="AX237" s="13" t="s">
        <v>71</v>
      </c>
      <c r="AY237" s="228" t="s">
        <v>127</v>
      </c>
    </row>
    <row r="238" s="13" customFormat="1">
      <c r="A238" s="13"/>
      <c r="B238" s="218"/>
      <c r="C238" s="219"/>
      <c r="D238" s="220" t="s">
        <v>137</v>
      </c>
      <c r="E238" s="221" t="s">
        <v>19</v>
      </c>
      <c r="F238" s="222" t="s">
        <v>139</v>
      </c>
      <c r="G238" s="219"/>
      <c r="H238" s="221" t="s">
        <v>19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8" t="s">
        <v>137</v>
      </c>
      <c r="AU238" s="228" t="s">
        <v>81</v>
      </c>
      <c r="AV238" s="13" t="s">
        <v>79</v>
      </c>
      <c r="AW238" s="13" t="s">
        <v>33</v>
      </c>
      <c r="AX238" s="13" t="s">
        <v>71</v>
      </c>
      <c r="AY238" s="228" t="s">
        <v>127</v>
      </c>
    </row>
    <row r="239" s="14" customFormat="1">
      <c r="A239" s="14"/>
      <c r="B239" s="229"/>
      <c r="C239" s="230"/>
      <c r="D239" s="220" t="s">
        <v>137</v>
      </c>
      <c r="E239" s="231" t="s">
        <v>19</v>
      </c>
      <c r="F239" s="232" t="s">
        <v>238</v>
      </c>
      <c r="G239" s="230"/>
      <c r="H239" s="233">
        <v>13.390000000000001</v>
      </c>
      <c r="I239" s="234"/>
      <c r="J239" s="230"/>
      <c r="K239" s="230"/>
      <c r="L239" s="235"/>
      <c r="M239" s="236"/>
      <c r="N239" s="237"/>
      <c r="O239" s="237"/>
      <c r="P239" s="237"/>
      <c r="Q239" s="237"/>
      <c r="R239" s="237"/>
      <c r="S239" s="237"/>
      <c r="T239" s="23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39" t="s">
        <v>137</v>
      </c>
      <c r="AU239" s="239" t="s">
        <v>81</v>
      </c>
      <c r="AV239" s="14" t="s">
        <v>81</v>
      </c>
      <c r="AW239" s="14" t="s">
        <v>33</v>
      </c>
      <c r="AX239" s="14" t="s">
        <v>71</v>
      </c>
      <c r="AY239" s="239" t="s">
        <v>127</v>
      </c>
    </row>
    <row r="240" s="15" customFormat="1">
      <c r="A240" s="15"/>
      <c r="B240" s="240"/>
      <c r="C240" s="241"/>
      <c r="D240" s="220" t="s">
        <v>137</v>
      </c>
      <c r="E240" s="242" t="s">
        <v>19</v>
      </c>
      <c r="F240" s="243" t="s">
        <v>142</v>
      </c>
      <c r="G240" s="241"/>
      <c r="H240" s="244">
        <v>13.390000000000001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0" t="s">
        <v>137</v>
      </c>
      <c r="AU240" s="250" t="s">
        <v>81</v>
      </c>
      <c r="AV240" s="15" t="s">
        <v>135</v>
      </c>
      <c r="AW240" s="15" t="s">
        <v>33</v>
      </c>
      <c r="AX240" s="15" t="s">
        <v>79</v>
      </c>
      <c r="AY240" s="250" t="s">
        <v>127</v>
      </c>
    </row>
    <row r="241" s="2" customFormat="1" ht="24.15" customHeight="1">
      <c r="A241" s="39"/>
      <c r="B241" s="40"/>
      <c r="C241" s="205" t="s">
        <v>239</v>
      </c>
      <c r="D241" s="205" t="s">
        <v>130</v>
      </c>
      <c r="E241" s="206" t="s">
        <v>240</v>
      </c>
      <c r="F241" s="207" t="s">
        <v>241</v>
      </c>
      <c r="G241" s="208" t="s">
        <v>242</v>
      </c>
      <c r="H241" s="209">
        <v>2</v>
      </c>
      <c r="I241" s="210"/>
      <c r="J241" s="211">
        <f>ROUND(I241*H241,2)</f>
        <v>0</v>
      </c>
      <c r="K241" s="207" t="s">
        <v>134</v>
      </c>
      <c r="L241" s="45"/>
      <c r="M241" s="212" t="s">
        <v>19</v>
      </c>
      <c r="N241" s="213" t="s">
        <v>42</v>
      </c>
      <c r="O241" s="85"/>
      <c r="P241" s="214">
        <f>O241*H241</f>
        <v>0</v>
      </c>
      <c r="Q241" s="214">
        <v>0.017770000000000001</v>
      </c>
      <c r="R241" s="214">
        <f>Q241*H241</f>
        <v>0.035540000000000002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135</v>
      </c>
      <c r="AT241" s="216" t="s">
        <v>130</v>
      </c>
      <c r="AU241" s="216" t="s">
        <v>81</v>
      </c>
      <c r="AY241" s="18" t="s">
        <v>127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79</v>
      </c>
      <c r="BK241" s="217">
        <f>ROUND(I241*H241,2)</f>
        <v>0</v>
      </c>
      <c r="BL241" s="18" t="s">
        <v>135</v>
      </c>
      <c r="BM241" s="216" t="s">
        <v>243</v>
      </c>
    </row>
    <row r="242" s="13" customFormat="1">
      <c r="A242" s="13"/>
      <c r="B242" s="218"/>
      <c r="C242" s="219"/>
      <c r="D242" s="220" t="s">
        <v>137</v>
      </c>
      <c r="E242" s="221" t="s">
        <v>19</v>
      </c>
      <c r="F242" s="222" t="s">
        <v>138</v>
      </c>
      <c r="G242" s="219"/>
      <c r="H242" s="221" t="s">
        <v>19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8" t="s">
        <v>137</v>
      </c>
      <c r="AU242" s="228" t="s">
        <v>81</v>
      </c>
      <c r="AV242" s="13" t="s">
        <v>79</v>
      </c>
      <c r="AW242" s="13" t="s">
        <v>33</v>
      </c>
      <c r="AX242" s="13" t="s">
        <v>71</v>
      </c>
      <c r="AY242" s="228" t="s">
        <v>127</v>
      </c>
    </row>
    <row r="243" s="13" customFormat="1">
      <c r="A243" s="13"/>
      <c r="B243" s="218"/>
      <c r="C243" s="219"/>
      <c r="D243" s="220" t="s">
        <v>137</v>
      </c>
      <c r="E243" s="221" t="s">
        <v>19</v>
      </c>
      <c r="F243" s="222" t="s">
        <v>139</v>
      </c>
      <c r="G243" s="219"/>
      <c r="H243" s="221" t="s">
        <v>19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8" t="s">
        <v>137</v>
      </c>
      <c r="AU243" s="228" t="s">
        <v>81</v>
      </c>
      <c r="AV243" s="13" t="s">
        <v>79</v>
      </c>
      <c r="AW243" s="13" t="s">
        <v>33</v>
      </c>
      <c r="AX243" s="13" t="s">
        <v>71</v>
      </c>
      <c r="AY243" s="228" t="s">
        <v>127</v>
      </c>
    </row>
    <row r="244" s="14" customFormat="1">
      <c r="A244" s="14"/>
      <c r="B244" s="229"/>
      <c r="C244" s="230"/>
      <c r="D244" s="220" t="s">
        <v>137</v>
      </c>
      <c r="E244" s="231" t="s">
        <v>19</v>
      </c>
      <c r="F244" s="232" t="s">
        <v>244</v>
      </c>
      <c r="G244" s="230"/>
      <c r="H244" s="233">
        <v>2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39" t="s">
        <v>137</v>
      </c>
      <c r="AU244" s="239" t="s">
        <v>81</v>
      </c>
      <c r="AV244" s="14" t="s">
        <v>81</v>
      </c>
      <c r="AW244" s="14" t="s">
        <v>33</v>
      </c>
      <c r="AX244" s="14" t="s">
        <v>71</v>
      </c>
      <c r="AY244" s="239" t="s">
        <v>127</v>
      </c>
    </row>
    <row r="245" s="15" customFormat="1">
      <c r="A245" s="15"/>
      <c r="B245" s="240"/>
      <c r="C245" s="241"/>
      <c r="D245" s="220" t="s">
        <v>137</v>
      </c>
      <c r="E245" s="242" t="s">
        <v>19</v>
      </c>
      <c r="F245" s="243" t="s">
        <v>142</v>
      </c>
      <c r="G245" s="241"/>
      <c r="H245" s="244">
        <v>2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0" t="s">
        <v>137</v>
      </c>
      <c r="AU245" s="250" t="s">
        <v>81</v>
      </c>
      <c r="AV245" s="15" t="s">
        <v>135</v>
      </c>
      <c r="AW245" s="15" t="s">
        <v>33</v>
      </c>
      <c r="AX245" s="15" t="s">
        <v>79</v>
      </c>
      <c r="AY245" s="250" t="s">
        <v>127</v>
      </c>
    </row>
    <row r="246" s="2" customFormat="1" ht="14.4" customHeight="1">
      <c r="A246" s="39"/>
      <c r="B246" s="40"/>
      <c r="C246" s="251" t="s">
        <v>245</v>
      </c>
      <c r="D246" s="251" t="s">
        <v>246</v>
      </c>
      <c r="E246" s="252" t="s">
        <v>247</v>
      </c>
      <c r="F246" s="253" t="s">
        <v>248</v>
      </c>
      <c r="G246" s="254" t="s">
        <v>242</v>
      </c>
      <c r="H246" s="255">
        <v>1</v>
      </c>
      <c r="I246" s="256"/>
      <c r="J246" s="257">
        <f>ROUND(I246*H246,2)</f>
        <v>0</v>
      </c>
      <c r="K246" s="253" t="s">
        <v>134</v>
      </c>
      <c r="L246" s="258"/>
      <c r="M246" s="259" t="s">
        <v>19</v>
      </c>
      <c r="N246" s="260" t="s">
        <v>42</v>
      </c>
      <c r="O246" s="85"/>
      <c r="P246" s="214">
        <f>O246*H246</f>
        <v>0</v>
      </c>
      <c r="Q246" s="214">
        <v>0.01521</v>
      </c>
      <c r="R246" s="214">
        <f>Q246*H246</f>
        <v>0.01521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186</v>
      </c>
      <c r="AT246" s="216" t="s">
        <v>246</v>
      </c>
      <c r="AU246" s="216" t="s">
        <v>81</v>
      </c>
      <c r="AY246" s="18" t="s">
        <v>127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79</v>
      </c>
      <c r="BK246" s="217">
        <f>ROUND(I246*H246,2)</f>
        <v>0</v>
      </c>
      <c r="BL246" s="18" t="s">
        <v>135</v>
      </c>
      <c r="BM246" s="216" t="s">
        <v>249</v>
      </c>
    </row>
    <row r="247" s="13" customFormat="1">
      <c r="A247" s="13"/>
      <c r="B247" s="218"/>
      <c r="C247" s="219"/>
      <c r="D247" s="220" t="s">
        <v>137</v>
      </c>
      <c r="E247" s="221" t="s">
        <v>19</v>
      </c>
      <c r="F247" s="222" t="s">
        <v>138</v>
      </c>
      <c r="G247" s="219"/>
      <c r="H247" s="221" t="s">
        <v>19</v>
      </c>
      <c r="I247" s="223"/>
      <c r="J247" s="219"/>
      <c r="K247" s="219"/>
      <c r="L247" s="224"/>
      <c r="M247" s="225"/>
      <c r="N247" s="226"/>
      <c r="O247" s="226"/>
      <c r="P247" s="226"/>
      <c r="Q247" s="226"/>
      <c r="R247" s="226"/>
      <c r="S247" s="226"/>
      <c r="T247" s="22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8" t="s">
        <v>137</v>
      </c>
      <c r="AU247" s="228" t="s">
        <v>81</v>
      </c>
      <c r="AV247" s="13" t="s">
        <v>79</v>
      </c>
      <c r="AW247" s="13" t="s">
        <v>33</v>
      </c>
      <c r="AX247" s="13" t="s">
        <v>71</v>
      </c>
      <c r="AY247" s="228" t="s">
        <v>127</v>
      </c>
    </row>
    <row r="248" s="13" customFormat="1">
      <c r="A248" s="13"/>
      <c r="B248" s="218"/>
      <c r="C248" s="219"/>
      <c r="D248" s="220" t="s">
        <v>137</v>
      </c>
      <c r="E248" s="221" t="s">
        <v>19</v>
      </c>
      <c r="F248" s="222" t="s">
        <v>139</v>
      </c>
      <c r="G248" s="219"/>
      <c r="H248" s="221" t="s">
        <v>19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8" t="s">
        <v>137</v>
      </c>
      <c r="AU248" s="228" t="s">
        <v>81</v>
      </c>
      <c r="AV248" s="13" t="s">
        <v>79</v>
      </c>
      <c r="AW248" s="13" t="s">
        <v>33</v>
      </c>
      <c r="AX248" s="13" t="s">
        <v>71</v>
      </c>
      <c r="AY248" s="228" t="s">
        <v>127</v>
      </c>
    </row>
    <row r="249" s="14" customFormat="1">
      <c r="A249" s="14"/>
      <c r="B249" s="229"/>
      <c r="C249" s="230"/>
      <c r="D249" s="220" t="s">
        <v>137</v>
      </c>
      <c r="E249" s="231" t="s">
        <v>19</v>
      </c>
      <c r="F249" s="232" t="s">
        <v>79</v>
      </c>
      <c r="G249" s="230"/>
      <c r="H249" s="233">
        <v>1</v>
      </c>
      <c r="I249" s="234"/>
      <c r="J249" s="230"/>
      <c r="K249" s="230"/>
      <c r="L249" s="235"/>
      <c r="M249" s="236"/>
      <c r="N249" s="237"/>
      <c r="O249" s="237"/>
      <c r="P249" s="237"/>
      <c r="Q249" s="237"/>
      <c r="R249" s="237"/>
      <c r="S249" s="237"/>
      <c r="T249" s="23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39" t="s">
        <v>137</v>
      </c>
      <c r="AU249" s="239" t="s">
        <v>81</v>
      </c>
      <c r="AV249" s="14" t="s">
        <v>81</v>
      </c>
      <c r="AW249" s="14" t="s">
        <v>33</v>
      </c>
      <c r="AX249" s="14" t="s">
        <v>71</v>
      </c>
      <c r="AY249" s="239" t="s">
        <v>127</v>
      </c>
    </row>
    <row r="250" s="15" customFormat="1">
      <c r="A250" s="15"/>
      <c r="B250" s="240"/>
      <c r="C250" s="241"/>
      <c r="D250" s="220" t="s">
        <v>137</v>
      </c>
      <c r="E250" s="242" t="s">
        <v>19</v>
      </c>
      <c r="F250" s="243" t="s">
        <v>142</v>
      </c>
      <c r="G250" s="241"/>
      <c r="H250" s="244">
        <v>1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0" t="s">
        <v>137</v>
      </c>
      <c r="AU250" s="250" t="s">
        <v>81</v>
      </c>
      <c r="AV250" s="15" t="s">
        <v>135</v>
      </c>
      <c r="AW250" s="15" t="s">
        <v>33</v>
      </c>
      <c r="AX250" s="15" t="s">
        <v>79</v>
      </c>
      <c r="AY250" s="250" t="s">
        <v>127</v>
      </c>
    </row>
    <row r="251" s="2" customFormat="1" ht="14.4" customHeight="1">
      <c r="A251" s="39"/>
      <c r="B251" s="40"/>
      <c r="C251" s="251" t="s">
        <v>250</v>
      </c>
      <c r="D251" s="251" t="s">
        <v>246</v>
      </c>
      <c r="E251" s="252" t="s">
        <v>251</v>
      </c>
      <c r="F251" s="253" t="s">
        <v>252</v>
      </c>
      <c r="G251" s="254" t="s">
        <v>242</v>
      </c>
      <c r="H251" s="255">
        <v>1</v>
      </c>
      <c r="I251" s="256"/>
      <c r="J251" s="257">
        <f>ROUND(I251*H251,2)</f>
        <v>0</v>
      </c>
      <c r="K251" s="253" t="s">
        <v>134</v>
      </c>
      <c r="L251" s="258"/>
      <c r="M251" s="259" t="s">
        <v>19</v>
      </c>
      <c r="N251" s="260" t="s">
        <v>42</v>
      </c>
      <c r="O251" s="85"/>
      <c r="P251" s="214">
        <f>O251*H251</f>
        <v>0</v>
      </c>
      <c r="Q251" s="214">
        <v>0.020650000000000002</v>
      </c>
      <c r="R251" s="214">
        <f>Q251*H251</f>
        <v>0.020650000000000002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186</v>
      </c>
      <c r="AT251" s="216" t="s">
        <v>246</v>
      </c>
      <c r="AU251" s="216" t="s">
        <v>81</v>
      </c>
      <c r="AY251" s="18" t="s">
        <v>127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79</v>
      </c>
      <c r="BK251" s="217">
        <f>ROUND(I251*H251,2)</f>
        <v>0</v>
      </c>
      <c r="BL251" s="18" t="s">
        <v>135</v>
      </c>
      <c r="BM251" s="216" t="s">
        <v>253</v>
      </c>
    </row>
    <row r="252" s="13" customFormat="1">
      <c r="A252" s="13"/>
      <c r="B252" s="218"/>
      <c r="C252" s="219"/>
      <c r="D252" s="220" t="s">
        <v>137</v>
      </c>
      <c r="E252" s="221" t="s">
        <v>19</v>
      </c>
      <c r="F252" s="222" t="s">
        <v>138</v>
      </c>
      <c r="G252" s="219"/>
      <c r="H252" s="221" t="s">
        <v>19</v>
      </c>
      <c r="I252" s="223"/>
      <c r="J252" s="219"/>
      <c r="K252" s="219"/>
      <c r="L252" s="224"/>
      <c r="M252" s="225"/>
      <c r="N252" s="226"/>
      <c r="O252" s="226"/>
      <c r="P252" s="226"/>
      <c r="Q252" s="226"/>
      <c r="R252" s="226"/>
      <c r="S252" s="226"/>
      <c r="T252" s="22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8" t="s">
        <v>137</v>
      </c>
      <c r="AU252" s="228" t="s">
        <v>81</v>
      </c>
      <c r="AV252" s="13" t="s">
        <v>79</v>
      </c>
      <c r="AW252" s="13" t="s">
        <v>33</v>
      </c>
      <c r="AX252" s="13" t="s">
        <v>71</v>
      </c>
      <c r="AY252" s="228" t="s">
        <v>127</v>
      </c>
    </row>
    <row r="253" s="13" customFormat="1">
      <c r="A253" s="13"/>
      <c r="B253" s="218"/>
      <c r="C253" s="219"/>
      <c r="D253" s="220" t="s">
        <v>137</v>
      </c>
      <c r="E253" s="221" t="s">
        <v>19</v>
      </c>
      <c r="F253" s="222" t="s">
        <v>139</v>
      </c>
      <c r="G253" s="219"/>
      <c r="H253" s="221" t="s">
        <v>19</v>
      </c>
      <c r="I253" s="223"/>
      <c r="J253" s="219"/>
      <c r="K253" s="219"/>
      <c r="L253" s="224"/>
      <c r="M253" s="225"/>
      <c r="N253" s="226"/>
      <c r="O253" s="226"/>
      <c r="P253" s="226"/>
      <c r="Q253" s="226"/>
      <c r="R253" s="226"/>
      <c r="S253" s="226"/>
      <c r="T253" s="22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28" t="s">
        <v>137</v>
      </c>
      <c r="AU253" s="228" t="s">
        <v>81</v>
      </c>
      <c r="AV253" s="13" t="s">
        <v>79</v>
      </c>
      <c r="AW253" s="13" t="s">
        <v>33</v>
      </c>
      <c r="AX253" s="13" t="s">
        <v>71</v>
      </c>
      <c r="AY253" s="228" t="s">
        <v>127</v>
      </c>
    </row>
    <row r="254" s="14" customFormat="1">
      <c r="A254" s="14"/>
      <c r="B254" s="229"/>
      <c r="C254" s="230"/>
      <c r="D254" s="220" t="s">
        <v>137</v>
      </c>
      <c r="E254" s="231" t="s">
        <v>19</v>
      </c>
      <c r="F254" s="232" t="s">
        <v>79</v>
      </c>
      <c r="G254" s="230"/>
      <c r="H254" s="233">
        <v>1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39" t="s">
        <v>137</v>
      </c>
      <c r="AU254" s="239" t="s">
        <v>81</v>
      </c>
      <c r="AV254" s="14" t="s">
        <v>81</v>
      </c>
      <c r="AW254" s="14" t="s">
        <v>33</v>
      </c>
      <c r="AX254" s="14" t="s">
        <v>71</v>
      </c>
      <c r="AY254" s="239" t="s">
        <v>127</v>
      </c>
    </row>
    <row r="255" s="15" customFormat="1">
      <c r="A255" s="15"/>
      <c r="B255" s="240"/>
      <c r="C255" s="241"/>
      <c r="D255" s="220" t="s">
        <v>137</v>
      </c>
      <c r="E255" s="242" t="s">
        <v>19</v>
      </c>
      <c r="F255" s="243" t="s">
        <v>142</v>
      </c>
      <c r="G255" s="241"/>
      <c r="H255" s="244">
        <v>1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0" t="s">
        <v>137</v>
      </c>
      <c r="AU255" s="250" t="s">
        <v>81</v>
      </c>
      <c r="AV255" s="15" t="s">
        <v>135</v>
      </c>
      <c r="AW255" s="15" t="s">
        <v>33</v>
      </c>
      <c r="AX255" s="15" t="s">
        <v>79</v>
      </c>
      <c r="AY255" s="250" t="s">
        <v>127</v>
      </c>
    </row>
    <row r="256" s="12" customFormat="1" ht="22.8" customHeight="1">
      <c r="A256" s="12"/>
      <c r="B256" s="189"/>
      <c r="C256" s="190"/>
      <c r="D256" s="191" t="s">
        <v>70</v>
      </c>
      <c r="E256" s="203" t="s">
        <v>194</v>
      </c>
      <c r="F256" s="203" t="s">
        <v>254</v>
      </c>
      <c r="G256" s="190"/>
      <c r="H256" s="190"/>
      <c r="I256" s="193"/>
      <c r="J256" s="204">
        <f>BK256</f>
        <v>0</v>
      </c>
      <c r="K256" s="190"/>
      <c r="L256" s="195"/>
      <c r="M256" s="196"/>
      <c r="N256" s="197"/>
      <c r="O256" s="197"/>
      <c r="P256" s="198">
        <f>SUM(P257:P336)</f>
        <v>0</v>
      </c>
      <c r="Q256" s="197"/>
      <c r="R256" s="198">
        <f>SUM(R257:R336)</f>
        <v>0.027518400000000002</v>
      </c>
      <c r="S256" s="197"/>
      <c r="T256" s="199">
        <f>SUM(T257:T336)</f>
        <v>4.90435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0" t="s">
        <v>79</v>
      </c>
      <c r="AT256" s="201" t="s">
        <v>70</v>
      </c>
      <c r="AU256" s="201" t="s">
        <v>79</v>
      </c>
      <c r="AY256" s="200" t="s">
        <v>127</v>
      </c>
      <c r="BK256" s="202">
        <f>SUM(BK257:BK336)</f>
        <v>0</v>
      </c>
    </row>
    <row r="257" s="2" customFormat="1" ht="24.15" customHeight="1">
      <c r="A257" s="39"/>
      <c r="B257" s="40"/>
      <c r="C257" s="205" t="s">
        <v>255</v>
      </c>
      <c r="D257" s="205" t="s">
        <v>130</v>
      </c>
      <c r="E257" s="206" t="s">
        <v>256</v>
      </c>
      <c r="F257" s="207" t="s">
        <v>257</v>
      </c>
      <c r="G257" s="208" t="s">
        <v>152</v>
      </c>
      <c r="H257" s="209">
        <v>41.68</v>
      </c>
      <c r="I257" s="210"/>
      <c r="J257" s="211">
        <f>ROUND(I257*H257,2)</f>
        <v>0</v>
      </c>
      <c r="K257" s="207" t="s">
        <v>134</v>
      </c>
      <c r="L257" s="45"/>
      <c r="M257" s="212" t="s">
        <v>19</v>
      </c>
      <c r="N257" s="213" t="s">
        <v>42</v>
      </c>
      <c r="O257" s="85"/>
      <c r="P257" s="214">
        <f>O257*H257</f>
        <v>0</v>
      </c>
      <c r="Q257" s="214">
        <v>0.00012999999999999999</v>
      </c>
      <c r="R257" s="214">
        <f>Q257*H257</f>
        <v>0.0054183999999999994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135</v>
      </c>
      <c r="AT257" s="216" t="s">
        <v>130</v>
      </c>
      <c r="AU257" s="216" t="s">
        <v>81</v>
      </c>
      <c r="AY257" s="18" t="s">
        <v>127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79</v>
      </c>
      <c r="BK257" s="217">
        <f>ROUND(I257*H257,2)</f>
        <v>0</v>
      </c>
      <c r="BL257" s="18" t="s">
        <v>135</v>
      </c>
      <c r="BM257" s="216" t="s">
        <v>258</v>
      </c>
    </row>
    <row r="258" s="14" customFormat="1">
      <c r="A258" s="14"/>
      <c r="B258" s="229"/>
      <c r="C258" s="230"/>
      <c r="D258" s="220" t="s">
        <v>137</v>
      </c>
      <c r="E258" s="231" t="s">
        <v>19</v>
      </c>
      <c r="F258" s="232" t="s">
        <v>259</v>
      </c>
      <c r="G258" s="230"/>
      <c r="H258" s="233">
        <v>41.68</v>
      </c>
      <c r="I258" s="234"/>
      <c r="J258" s="230"/>
      <c r="K258" s="230"/>
      <c r="L258" s="235"/>
      <c r="M258" s="236"/>
      <c r="N258" s="237"/>
      <c r="O258" s="237"/>
      <c r="P258" s="237"/>
      <c r="Q258" s="237"/>
      <c r="R258" s="237"/>
      <c r="S258" s="237"/>
      <c r="T258" s="23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39" t="s">
        <v>137</v>
      </c>
      <c r="AU258" s="239" t="s">
        <v>81</v>
      </c>
      <c r="AV258" s="14" t="s">
        <v>81</v>
      </c>
      <c r="AW258" s="14" t="s">
        <v>33</v>
      </c>
      <c r="AX258" s="14" t="s">
        <v>71</v>
      </c>
      <c r="AY258" s="239" t="s">
        <v>127</v>
      </c>
    </row>
    <row r="259" s="15" customFormat="1">
      <c r="A259" s="15"/>
      <c r="B259" s="240"/>
      <c r="C259" s="241"/>
      <c r="D259" s="220" t="s">
        <v>137</v>
      </c>
      <c r="E259" s="242" t="s">
        <v>19</v>
      </c>
      <c r="F259" s="243" t="s">
        <v>142</v>
      </c>
      <c r="G259" s="241"/>
      <c r="H259" s="244">
        <v>41.68</v>
      </c>
      <c r="I259" s="245"/>
      <c r="J259" s="241"/>
      <c r="K259" s="241"/>
      <c r="L259" s="246"/>
      <c r="M259" s="247"/>
      <c r="N259" s="248"/>
      <c r="O259" s="248"/>
      <c r="P259" s="248"/>
      <c r="Q259" s="248"/>
      <c r="R259" s="248"/>
      <c r="S259" s="248"/>
      <c r="T259" s="249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0" t="s">
        <v>137</v>
      </c>
      <c r="AU259" s="250" t="s">
        <v>81</v>
      </c>
      <c r="AV259" s="15" t="s">
        <v>135</v>
      </c>
      <c r="AW259" s="15" t="s">
        <v>33</v>
      </c>
      <c r="AX259" s="15" t="s">
        <v>79</v>
      </c>
      <c r="AY259" s="250" t="s">
        <v>127</v>
      </c>
    </row>
    <row r="260" s="2" customFormat="1" ht="14.4" customHeight="1">
      <c r="A260" s="39"/>
      <c r="B260" s="40"/>
      <c r="C260" s="205" t="s">
        <v>7</v>
      </c>
      <c r="D260" s="205" t="s">
        <v>130</v>
      </c>
      <c r="E260" s="206" t="s">
        <v>260</v>
      </c>
      <c r="F260" s="207" t="s">
        <v>261</v>
      </c>
      <c r="G260" s="208" t="s">
        <v>242</v>
      </c>
      <c r="H260" s="209">
        <v>5</v>
      </c>
      <c r="I260" s="210"/>
      <c r="J260" s="211">
        <f>ROUND(I260*H260,2)</f>
        <v>0</v>
      </c>
      <c r="K260" s="207" t="s">
        <v>262</v>
      </c>
      <c r="L260" s="45"/>
      <c r="M260" s="212" t="s">
        <v>19</v>
      </c>
      <c r="N260" s="213" t="s">
        <v>42</v>
      </c>
      <c r="O260" s="85"/>
      <c r="P260" s="214">
        <f>O260*H260</f>
        <v>0</v>
      </c>
      <c r="Q260" s="214">
        <v>0.0044200000000000003</v>
      </c>
      <c r="R260" s="214">
        <f>Q260*H260</f>
        <v>0.022100000000000002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135</v>
      </c>
      <c r="AT260" s="216" t="s">
        <v>130</v>
      </c>
      <c r="AU260" s="216" t="s">
        <v>81</v>
      </c>
      <c r="AY260" s="18" t="s">
        <v>127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79</v>
      </c>
      <c r="BK260" s="217">
        <f>ROUND(I260*H260,2)</f>
        <v>0</v>
      </c>
      <c r="BL260" s="18" t="s">
        <v>135</v>
      </c>
      <c r="BM260" s="216" t="s">
        <v>263</v>
      </c>
    </row>
    <row r="261" s="13" customFormat="1">
      <c r="A261" s="13"/>
      <c r="B261" s="218"/>
      <c r="C261" s="219"/>
      <c r="D261" s="220" t="s">
        <v>137</v>
      </c>
      <c r="E261" s="221" t="s">
        <v>19</v>
      </c>
      <c r="F261" s="222" t="s">
        <v>138</v>
      </c>
      <c r="G261" s="219"/>
      <c r="H261" s="221" t="s">
        <v>19</v>
      </c>
      <c r="I261" s="223"/>
      <c r="J261" s="219"/>
      <c r="K261" s="219"/>
      <c r="L261" s="224"/>
      <c r="M261" s="225"/>
      <c r="N261" s="226"/>
      <c r="O261" s="226"/>
      <c r="P261" s="226"/>
      <c r="Q261" s="226"/>
      <c r="R261" s="226"/>
      <c r="S261" s="226"/>
      <c r="T261" s="22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8" t="s">
        <v>137</v>
      </c>
      <c r="AU261" s="228" t="s">
        <v>81</v>
      </c>
      <c r="AV261" s="13" t="s">
        <v>79</v>
      </c>
      <c r="AW261" s="13" t="s">
        <v>33</v>
      </c>
      <c r="AX261" s="13" t="s">
        <v>71</v>
      </c>
      <c r="AY261" s="228" t="s">
        <v>127</v>
      </c>
    </row>
    <row r="262" s="13" customFormat="1">
      <c r="A262" s="13"/>
      <c r="B262" s="218"/>
      <c r="C262" s="219"/>
      <c r="D262" s="220" t="s">
        <v>137</v>
      </c>
      <c r="E262" s="221" t="s">
        <v>19</v>
      </c>
      <c r="F262" s="222" t="s">
        <v>139</v>
      </c>
      <c r="G262" s="219"/>
      <c r="H262" s="221" t="s">
        <v>19</v>
      </c>
      <c r="I262" s="223"/>
      <c r="J262" s="219"/>
      <c r="K262" s="219"/>
      <c r="L262" s="224"/>
      <c r="M262" s="225"/>
      <c r="N262" s="226"/>
      <c r="O262" s="226"/>
      <c r="P262" s="226"/>
      <c r="Q262" s="226"/>
      <c r="R262" s="226"/>
      <c r="S262" s="226"/>
      <c r="T262" s="22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28" t="s">
        <v>137</v>
      </c>
      <c r="AU262" s="228" t="s">
        <v>81</v>
      </c>
      <c r="AV262" s="13" t="s">
        <v>79</v>
      </c>
      <c r="AW262" s="13" t="s">
        <v>33</v>
      </c>
      <c r="AX262" s="13" t="s">
        <v>71</v>
      </c>
      <c r="AY262" s="228" t="s">
        <v>127</v>
      </c>
    </row>
    <row r="263" s="13" customFormat="1">
      <c r="A263" s="13"/>
      <c r="B263" s="218"/>
      <c r="C263" s="219"/>
      <c r="D263" s="220" t="s">
        <v>137</v>
      </c>
      <c r="E263" s="221" t="s">
        <v>19</v>
      </c>
      <c r="F263" s="222" t="s">
        <v>264</v>
      </c>
      <c r="G263" s="219"/>
      <c r="H263" s="221" t="s">
        <v>19</v>
      </c>
      <c r="I263" s="223"/>
      <c r="J263" s="219"/>
      <c r="K263" s="219"/>
      <c r="L263" s="224"/>
      <c r="M263" s="225"/>
      <c r="N263" s="226"/>
      <c r="O263" s="226"/>
      <c r="P263" s="226"/>
      <c r="Q263" s="226"/>
      <c r="R263" s="226"/>
      <c r="S263" s="226"/>
      <c r="T263" s="22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8" t="s">
        <v>137</v>
      </c>
      <c r="AU263" s="228" t="s">
        <v>81</v>
      </c>
      <c r="AV263" s="13" t="s">
        <v>79</v>
      </c>
      <c r="AW263" s="13" t="s">
        <v>33</v>
      </c>
      <c r="AX263" s="13" t="s">
        <v>71</v>
      </c>
      <c r="AY263" s="228" t="s">
        <v>127</v>
      </c>
    </row>
    <row r="264" s="14" customFormat="1">
      <c r="A264" s="14"/>
      <c r="B264" s="229"/>
      <c r="C264" s="230"/>
      <c r="D264" s="220" t="s">
        <v>137</v>
      </c>
      <c r="E264" s="231" t="s">
        <v>19</v>
      </c>
      <c r="F264" s="232" t="s">
        <v>79</v>
      </c>
      <c r="G264" s="230"/>
      <c r="H264" s="233">
        <v>1</v>
      </c>
      <c r="I264" s="234"/>
      <c r="J264" s="230"/>
      <c r="K264" s="230"/>
      <c r="L264" s="235"/>
      <c r="M264" s="236"/>
      <c r="N264" s="237"/>
      <c r="O264" s="237"/>
      <c r="P264" s="237"/>
      <c r="Q264" s="237"/>
      <c r="R264" s="237"/>
      <c r="S264" s="237"/>
      <c r="T264" s="23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39" t="s">
        <v>137</v>
      </c>
      <c r="AU264" s="239" t="s">
        <v>81</v>
      </c>
      <c r="AV264" s="14" t="s">
        <v>81</v>
      </c>
      <c r="AW264" s="14" t="s">
        <v>33</v>
      </c>
      <c r="AX264" s="14" t="s">
        <v>71</v>
      </c>
      <c r="AY264" s="239" t="s">
        <v>127</v>
      </c>
    </row>
    <row r="265" s="13" customFormat="1">
      <c r="A265" s="13"/>
      <c r="B265" s="218"/>
      <c r="C265" s="219"/>
      <c r="D265" s="220" t="s">
        <v>137</v>
      </c>
      <c r="E265" s="221" t="s">
        <v>19</v>
      </c>
      <c r="F265" s="222" t="s">
        <v>265</v>
      </c>
      <c r="G265" s="219"/>
      <c r="H265" s="221" t="s">
        <v>19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8" t="s">
        <v>137</v>
      </c>
      <c r="AU265" s="228" t="s">
        <v>81</v>
      </c>
      <c r="AV265" s="13" t="s">
        <v>79</v>
      </c>
      <c r="AW265" s="13" t="s">
        <v>33</v>
      </c>
      <c r="AX265" s="13" t="s">
        <v>71</v>
      </c>
      <c r="AY265" s="228" t="s">
        <v>127</v>
      </c>
    </row>
    <row r="266" s="14" customFormat="1">
      <c r="A266" s="14"/>
      <c r="B266" s="229"/>
      <c r="C266" s="230"/>
      <c r="D266" s="220" t="s">
        <v>137</v>
      </c>
      <c r="E266" s="231" t="s">
        <v>19</v>
      </c>
      <c r="F266" s="232" t="s">
        <v>135</v>
      </c>
      <c r="G266" s="230"/>
      <c r="H266" s="233">
        <v>4</v>
      </c>
      <c r="I266" s="234"/>
      <c r="J266" s="230"/>
      <c r="K266" s="230"/>
      <c r="L266" s="235"/>
      <c r="M266" s="236"/>
      <c r="N266" s="237"/>
      <c r="O266" s="237"/>
      <c r="P266" s="237"/>
      <c r="Q266" s="237"/>
      <c r="R266" s="237"/>
      <c r="S266" s="237"/>
      <c r="T266" s="23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39" t="s">
        <v>137</v>
      </c>
      <c r="AU266" s="239" t="s">
        <v>81</v>
      </c>
      <c r="AV266" s="14" t="s">
        <v>81</v>
      </c>
      <c r="AW266" s="14" t="s">
        <v>33</v>
      </c>
      <c r="AX266" s="14" t="s">
        <v>71</v>
      </c>
      <c r="AY266" s="239" t="s">
        <v>127</v>
      </c>
    </row>
    <row r="267" s="15" customFormat="1">
      <c r="A267" s="15"/>
      <c r="B267" s="240"/>
      <c r="C267" s="241"/>
      <c r="D267" s="220" t="s">
        <v>137</v>
      </c>
      <c r="E267" s="242" t="s">
        <v>19</v>
      </c>
      <c r="F267" s="243" t="s">
        <v>142</v>
      </c>
      <c r="G267" s="241"/>
      <c r="H267" s="244">
        <v>5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0" t="s">
        <v>137</v>
      </c>
      <c r="AU267" s="250" t="s">
        <v>81</v>
      </c>
      <c r="AV267" s="15" t="s">
        <v>135</v>
      </c>
      <c r="AW267" s="15" t="s">
        <v>33</v>
      </c>
      <c r="AX267" s="15" t="s">
        <v>79</v>
      </c>
      <c r="AY267" s="250" t="s">
        <v>127</v>
      </c>
    </row>
    <row r="268" s="2" customFormat="1" ht="14.4" customHeight="1">
      <c r="A268" s="39"/>
      <c r="B268" s="40"/>
      <c r="C268" s="251" t="s">
        <v>266</v>
      </c>
      <c r="D268" s="251" t="s">
        <v>246</v>
      </c>
      <c r="E268" s="252" t="s">
        <v>260</v>
      </c>
      <c r="F268" s="253" t="s">
        <v>267</v>
      </c>
      <c r="G268" s="254" t="s">
        <v>268</v>
      </c>
      <c r="H268" s="255">
        <v>1</v>
      </c>
      <c r="I268" s="256"/>
      <c r="J268" s="257">
        <f>ROUND(I268*H268,2)</f>
        <v>0</v>
      </c>
      <c r="K268" s="253" t="s">
        <v>262</v>
      </c>
      <c r="L268" s="258"/>
      <c r="M268" s="259" t="s">
        <v>19</v>
      </c>
      <c r="N268" s="260" t="s">
        <v>42</v>
      </c>
      <c r="O268" s="85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186</v>
      </c>
      <c r="AT268" s="216" t="s">
        <v>246</v>
      </c>
      <c r="AU268" s="216" t="s">
        <v>81</v>
      </c>
      <c r="AY268" s="18" t="s">
        <v>127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79</v>
      </c>
      <c r="BK268" s="217">
        <f>ROUND(I268*H268,2)</f>
        <v>0</v>
      </c>
      <c r="BL268" s="18" t="s">
        <v>135</v>
      </c>
      <c r="BM268" s="216" t="s">
        <v>269</v>
      </c>
    </row>
    <row r="269" s="13" customFormat="1">
      <c r="A269" s="13"/>
      <c r="B269" s="218"/>
      <c r="C269" s="219"/>
      <c r="D269" s="220" t="s">
        <v>137</v>
      </c>
      <c r="E269" s="221" t="s">
        <v>19</v>
      </c>
      <c r="F269" s="222" t="s">
        <v>138</v>
      </c>
      <c r="G269" s="219"/>
      <c r="H269" s="221" t="s">
        <v>19</v>
      </c>
      <c r="I269" s="223"/>
      <c r="J269" s="219"/>
      <c r="K269" s="219"/>
      <c r="L269" s="224"/>
      <c r="M269" s="225"/>
      <c r="N269" s="226"/>
      <c r="O269" s="226"/>
      <c r="P269" s="226"/>
      <c r="Q269" s="226"/>
      <c r="R269" s="226"/>
      <c r="S269" s="226"/>
      <c r="T269" s="22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8" t="s">
        <v>137</v>
      </c>
      <c r="AU269" s="228" t="s">
        <v>81</v>
      </c>
      <c r="AV269" s="13" t="s">
        <v>79</v>
      </c>
      <c r="AW269" s="13" t="s">
        <v>33</v>
      </c>
      <c r="AX269" s="13" t="s">
        <v>71</v>
      </c>
      <c r="AY269" s="228" t="s">
        <v>127</v>
      </c>
    </row>
    <row r="270" s="13" customFormat="1">
      <c r="A270" s="13"/>
      <c r="B270" s="218"/>
      <c r="C270" s="219"/>
      <c r="D270" s="220" t="s">
        <v>137</v>
      </c>
      <c r="E270" s="221" t="s">
        <v>19</v>
      </c>
      <c r="F270" s="222" t="s">
        <v>139</v>
      </c>
      <c r="G270" s="219"/>
      <c r="H270" s="221" t="s">
        <v>19</v>
      </c>
      <c r="I270" s="223"/>
      <c r="J270" s="219"/>
      <c r="K270" s="219"/>
      <c r="L270" s="224"/>
      <c r="M270" s="225"/>
      <c r="N270" s="226"/>
      <c r="O270" s="226"/>
      <c r="P270" s="226"/>
      <c r="Q270" s="226"/>
      <c r="R270" s="226"/>
      <c r="S270" s="226"/>
      <c r="T270" s="22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8" t="s">
        <v>137</v>
      </c>
      <c r="AU270" s="228" t="s">
        <v>81</v>
      </c>
      <c r="AV270" s="13" t="s">
        <v>79</v>
      </c>
      <c r="AW270" s="13" t="s">
        <v>33</v>
      </c>
      <c r="AX270" s="13" t="s">
        <v>71</v>
      </c>
      <c r="AY270" s="228" t="s">
        <v>127</v>
      </c>
    </row>
    <row r="271" s="13" customFormat="1">
      <c r="A271" s="13"/>
      <c r="B271" s="218"/>
      <c r="C271" s="219"/>
      <c r="D271" s="220" t="s">
        <v>137</v>
      </c>
      <c r="E271" s="221" t="s">
        <v>19</v>
      </c>
      <c r="F271" s="222" t="s">
        <v>264</v>
      </c>
      <c r="G271" s="219"/>
      <c r="H271" s="221" t="s">
        <v>19</v>
      </c>
      <c r="I271" s="223"/>
      <c r="J271" s="219"/>
      <c r="K271" s="219"/>
      <c r="L271" s="224"/>
      <c r="M271" s="225"/>
      <c r="N271" s="226"/>
      <c r="O271" s="226"/>
      <c r="P271" s="226"/>
      <c r="Q271" s="226"/>
      <c r="R271" s="226"/>
      <c r="S271" s="226"/>
      <c r="T271" s="22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8" t="s">
        <v>137</v>
      </c>
      <c r="AU271" s="228" t="s">
        <v>81</v>
      </c>
      <c r="AV271" s="13" t="s">
        <v>79</v>
      </c>
      <c r="AW271" s="13" t="s">
        <v>33</v>
      </c>
      <c r="AX271" s="13" t="s">
        <v>71</v>
      </c>
      <c r="AY271" s="228" t="s">
        <v>127</v>
      </c>
    </row>
    <row r="272" s="14" customFormat="1">
      <c r="A272" s="14"/>
      <c r="B272" s="229"/>
      <c r="C272" s="230"/>
      <c r="D272" s="220" t="s">
        <v>137</v>
      </c>
      <c r="E272" s="231" t="s">
        <v>19</v>
      </c>
      <c r="F272" s="232" t="s">
        <v>79</v>
      </c>
      <c r="G272" s="230"/>
      <c r="H272" s="233">
        <v>1</v>
      </c>
      <c r="I272" s="234"/>
      <c r="J272" s="230"/>
      <c r="K272" s="230"/>
      <c r="L272" s="235"/>
      <c r="M272" s="236"/>
      <c r="N272" s="237"/>
      <c r="O272" s="237"/>
      <c r="P272" s="237"/>
      <c r="Q272" s="237"/>
      <c r="R272" s="237"/>
      <c r="S272" s="237"/>
      <c r="T272" s="23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39" t="s">
        <v>137</v>
      </c>
      <c r="AU272" s="239" t="s">
        <v>81</v>
      </c>
      <c r="AV272" s="14" t="s">
        <v>81</v>
      </c>
      <c r="AW272" s="14" t="s">
        <v>33</v>
      </c>
      <c r="AX272" s="14" t="s">
        <v>71</v>
      </c>
      <c r="AY272" s="239" t="s">
        <v>127</v>
      </c>
    </row>
    <row r="273" s="15" customFormat="1">
      <c r="A273" s="15"/>
      <c r="B273" s="240"/>
      <c r="C273" s="241"/>
      <c r="D273" s="220" t="s">
        <v>137</v>
      </c>
      <c r="E273" s="242" t="s">
        <v>19</v>
      </c>
      <c r="F273" s="243" t="s">
        <v>142</v>
      </c>
      <c r="G273" s="241"/>
      <c r="H273" s="244">
        <v>1</v>
      </c>
      <c r="I273" s="245"/>
      <c r="J273" s="241"/>
      <c r="K273" s="241"/>
      <c r="L273" s="246"/>
      <c r="M273" s="247"/>
      <c r="N273" s="248"/>
      <c r="O273" s="248"/>
      <c r="P273" s="248"/>
      <c r="Q273" s="248"/>
      <c r="R273" s="248"/>
      <c r="S273" s="248"/>
      <c r="T273" s="249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0" t="s">
        <v>137</v>
      </c>
      <c r="AU273" s="250" t="s">
        <v>81</v>
      </c>
      <c r="AV273" s="15" t="s">
        <v>135</v>
      </c>
      <c r="AW273" s="15" t="s">
        <v>33</v>
      </c>
      <c r="AX273" s="15" t="s">
        <v>79</v>
      </c>
      <c r="AY273" s="250" t="s">
        <v>127</v>
      </c>
    </row>
    <row r="274" s="2" customFormat="1" ht="14.4" customHeight="1">
      <c r="A274" s="39"/>
      <c r="B274" s="40"/>
      <c r="C274" s="251" t="s">
        <v>270</v>
      </c>
      <c r="D274" s="251" t="s">
        <v>246</v>
      </c>
      <c r="E274" s="252" t="s">
        <v>271</v>
      </c>
      <c r="F274" s="253" t="s">
        <v>272</v>
      </c>
      <c r="G274" s="254" t="s">
        <v>268</v>
      </c>
      <c r="H274" s="255">
        <v>4</v>
      </c>
      <c r="I274" s="256"/>
      <c r="J274" s="257">
        <f>ROUND(I274*H274,2)</f>
        <v>0</v>
      </c>
      <c r="K274" s="253" t="s">
        <v>262</v>
      </c>
      <c r="L274" s="258"/>
      <c r="M274" s="259" t="s">
        <v>19</v>
      </c>
      <c r="N274" s="260" t="s">
        <v>42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186</v>
      </c>
      <c r="AT274" s="216" t="s">
        <v>246</v>
      </c>
      <c r="AU274" s="216" t="s">
        <v>81</v>
      </c>
      <c r="AY274" s="18" t="s">
        <v>127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79</v>
      </c>
      <c r="BK274" s="217">
        <f>ROUND(I274*H274,2)</f>
        <v>0</v>
      </c>
      <c r="BL274" s="18" t="s">
        <v>135</v>
      </c>
      <c r="BM274" s="216" t="s">
        <v>273</v>
      </c>
    </row>
    <row r="275" s="13" customFormat="1">
      <c r="A275" s="13"/>
      <c r="B275" s="218"/>
      <c r="C275" s="219"/>
      <c r="D275" s="220" t="s">
        <v>137</v>
      </c>
      <c r="E275" s="221" t="s">
        <v>19</v>
      </c>
      <c r="F275" s="222" t="s">
        <v>138</v>
      </c>
      <c r="G275" s="219"/>
      <c r="H275" s="221" t="s">
        <v>19</v>
      </c>
      <c r="I275" s="223"/>
      <c r="J275" s="219"/>
      <c r="K275" s="219"/>
      <c r="L275" s="224"/>
      <c r="M275" s="225"/>
      <c r="N275" s="226"/>
      <c r="O275" s="226"/>
      <c r="P275" s="226"/>
      <c r="Q275" s="226"/>
      <c r="R275" s="226"/>
      <c r="S275" s="226"/>
      <c r="T275" s="22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8" t="s">
        <v>137</v>
      </c>
      <c r="AU275" s="228" t="s">
        <v>81</v>
      </c>
      <c r="AV275" s="13" t="s">
        <v>79</v>
      </c>
      <c r="AW275" s="13" t="s">
        <v>33</v>
      </c>
      <c r="AX275" s="13" t="s">
        <v>71</v>
      </c>
      <c r="AY275" s="228" t="s">
        <v>127</v>
      </c>
    </row>
    <row r="276" s="13" customFormat="1">
      <c r="A276" s="13"/>
      <c r="B276" s="218"/>
      <c r="C276" s="219"/>
      <c r="D276" s="220" t="s">
        <v>137</v>
      </c>
      <c r="E276" s="221" t="s">
        <v>19</v>
      </c>
      <c r="F276" s="222" t="s">
        <v>139</v>
      </c>
      <c r="G276" s="219"/>
      <c r="H276" s="221" t="s">
        <v>19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8" t="s">
        <v>137</v>
      </c>
      <c r="AU276" s="228" t="s">
        <v>81</v>
      </c>
      <c r="AV276" s="13" t="s">
        <v>79</v>
      </c>
      <c r="AW276" s="13" t="s">
        <v>33</v>
      </c>
      <c r="AX276" s="13" t="s">
        <v>71</v>
      </c>
      <c r="AY276" s="228" t="s">
        <v>127</v>
      </c>
    </row>
    <row r="277" s="13" customFormat="1">
      <c r="A277" s="13"/>
      <c r="B277" s="218"/>
      <c r="C277" s="219"/>
      <c r="D277" s="220" t="s">
        <v>137</v>
      </c>
      <c r="E277" s="221" t="s">
        <v>19</v>
      </c>
      <c r="F277" s="222" t="s">
        <v>265</v>
      </c>
      <c r="G277" s="219"/>
      <c r="H277" s="221" t="s">
        <v>19</v>
      </c>
      <c r="I277" s="223"/>
      <c r="J277" s="219"/>
      <c r="K277" s="219"/>
      <c r="L277" s="224"/>
      <c r="M277" s="225"/>
      <c r="N277" s="226"/>
      <c r="O277" s="226"/>
      <c r="P277" s="226"/>
      <c r="Q277" s="226"/>
      <c r="R277" s="226"/>
      <c r="S277" s="226"/>
      <c r="T277" s="22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8" t="s">
        <v>137</v>
      </c>
      <c r="AU277" s="228" t="s">
        <v>81</v>
      </c>
      <c r="AV277" s="13" t="s">
        <v>79</v>
      </c>
      <c r="AW277" s="13" t="s">
        <v>33</v>
      </c>
      <c r="AX277" s="13" t="s">
        <v>71</v>
      </c>
      <c r="AY277" s="228" t="s">
        <v>127</v>
      </c>
    </row>
    <row r="278" s="14" customFormat="1">
      <c r="A278" s="14"/>
      <c r="B278" s="229"/>
      <c r="C278" s="230"/>
      <c r="D278" s="220" t="s">
        <v>137</v>
      </c>
      <c r="E278" s="231" t="s">
        <v>19</v>
      </c>
      <c r="F278" s="232" t="s">
        <v>135</v>
      </c>
      <c r="G278" s="230"/>
      <c r="H278" s="233">
        <v>4</v>
      </c>
      <c r="I278" s="234"/>
      <c r="J278" s="230"/>
      <c r="K278" s="230"/>
      <c r="L278" s="235"/>
      <c r="M278" s="236"/>
      <c r="N278" s="237"/>
      <c r="O278" s="237"/>
      <c r="P278" s="237"/>
      <c r="Q278" s="237"/>
      <c r="R278" s="237"/>
      <c r="S278" s="237"/>
      <c r="T278" s="23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39" t="s">
        <v>137</v>
      </c>
      <c r="AU278" s="239" t="s">
        <v>81</v>
      </c>
      <c r="AV278" s="14" t="s">
        <v>81</v>
      </c>
      <c r="AW278" s="14" t="s">
        <v>33</v>
      </c>
      <c r="AX278" s="14" t="s">
        <v>71</v>
      </c>
      <c r="AY278" s="239" t="s">
        <v>127</v>
      </c>
    </row>
    <row r="279" s="15" customFormat="1">
      <c r="A279" s="15"/>
      <c r="B279" s="240"/>
      <c r="C279" s="241"/>
      <c r="D279" s="220" t="s">
        <v>137</v>
      </c>
      <c r="E279" s="242" t="s">
        <v>19</v>
      </c>
      <c r="F279" s="243" t="s">
        <v>142</v>
      </c>
      <c r="G279" s="241"/>
      <c r="H279" s="244">
        <v>4</v>
      </c>
      <c r="I279" s="245"/>
      <c r="J279" s="241"/>
      <c r="K279" s="241"/>
      <c r="L279" s="246"/>
      <c r="M279" s="247"/>
      <c r="N279" s="248"/>
      <c r="O279" s="248"/>
      <c r="P279" s="248"/>
      <c r="Q279" s="248"/>
      <c r="R279" s="248"/>
      <c r="S279" s="248"/>
      <c r="T279" s="249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0" t="s">
        <v>137</v>
      </c>
      <c r="AU279" s="250" t="s">
        <v>81</v>
      </c>
      <c r="AV279" s="15" t="s">
        <v>135</v>
      </c>
      <c r="AW279" s="15" t="s">
        <v>33</v>
      </c>
      <c r="AX279" s="15" t="s">
        <v>79</v>
      </c>
      <c r="AY279" s="250" t="s">
        <v>127</v>
      </c>
    </row>
    <row r="280" s="2" customFormat="1" ht="14.4" customHeight="1">
      <c r="A280" s="39"/>
      <c r="B280" s="40"/>
      <c r="C280" s="205" t="s">
        <v>274</v>
      </c>
      <c r="D280" s="205" t="s">
        <v>130</v>
      </c>
      <c r="E280" s="206" t="s">
        <v>275</v>
      </c>
      <c r="F280" s="207" t="s">
        <v>276</v>
      </c>
      <c r="G280" s="208" t="s">
        <v>152</v>
      </c>
      <c r="H280" s="209">
        <v>13.390000000000001</v>
      </c>
      <c r="I280" s="210"/>
      <c r="J280" s="211">
        <f>ROUND(I280*H280,2)</f>
        <v>0</v>
      </c>
      <c r="K280" s="207" t="s">
        <v>134</v>
      </c>
      <c r="L280" s="45"/>
      <c r="M280" s="212" t="s">
        <v>19</v>
      </c>
      <c r="N280" s="213" t="s">
        <v>42</v>
      </c>
      <c r="O280" s="85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135</v>
      </c>
      <c r="AT280" s="216" t="s">
        <v>130</v>
      </c>
      <c r="AU280" s="216" t="s">
        <v>81</v>
      </c>
      <c r="AY280" s="18" t="s">
        <v>127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79</v>
      </c>
      <c r="BK280" s="217">
        <f>ROUND(I280*H280,2)</f>
        <v>0</v>
      </c>
      <c r="BL280" s="18" t="s">
        <v>135</v>
      </c>
      <c r="BM280" s="216" t="s">
        <v>277</v>
      </c>
    </row>
    <row r="281" s="13" customFormat="1">
      <c r="A281" s="13"/>
      <c r="B281" s="218"/>
      <c r="C281" s="219"/>
      <c r="D281" s="220" t="s">
        <v>137</v>
      </c>
      <c r="E281" s="221" t="s">
        <v>19</v>
      </c>
      <c r="F281" s="222" t="s">
        <v>138</v>
      </c>
      <c r="G281" s="219"/>
      <c r="H281" s="221" t="s">
        <v>19</v>
      </c>
      <c r="I281" s="223"/>
      <c r="J281" s="219"/>
      <c r="K281" s="219"/>
      <c r="L281" s="224"/>
      <c r="M281" s="225"/>
      <c r="N281" s="226"/>
      <c r="O281" s="226"/>
      <c r="P281" s="226"/>
      <c r="Q281" s="226"/>
      <c r="R281" s="226"/>
      <c r="S281" s="226"/>
      <c r="T281" s="22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8" t="s">
        <v>137</v>
      </c>
      <c r="AU281" s="228" t="s">
        <v>81</v>
      </c>
      <c r="AV281" s="13" t="s">
        <v>79</v>
      </c>
      <c r="AW281" s="13" t="s">
        <v>33</v>
      </c>
      <c r="AX281" s="13" t="s">
        <v>71</v>
      </c>
      <c r="AY281" s="228" t="s">
        <v>127</v>
      </c>
    </row>
    <row r="282" s="13" customFormat="1">
      <c r="A282" s="13"/>
      <c r="B282" s="218"/>
      <c r="C282" s="219"/>
      <c r="D282" s="220" t="s">
        <v>137</v>
      </c>
      <c r="E282" s="221" t="s">
        <v>19</v>
      </c>
      <c r="F282" s="222" t="s">
        <v>139</v>
      </c>
      <c r="G282" s="219"/>
      <c r="H282" s="221" t="s">
        <v>19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28" t="s">
        <v>137</v>
      </c>
      <c r="AU282" s="228" t="s">
        <v>81</v>
      </c>
      <c r="AV282" s="13" t="s">
        <v>79</v>
      </c>
      <c r="AW282" s="13" t="s">
        <v>33</v>
      </c>
      <c r="AX282" s="13" t="s">
        <v>71</v>
      </c>
      <c r="AY282" s="228" t="s">
        <v>127</v>
      </c>
    </row>
    <row r="283" s="14" customFormat="1">
      <c r="A283" s="14"/>
      <c r="B283" s="229"/>
      <c r="C283" s="230"/>
      <c r="D283" s="220" t="s">
        <v>137</v>
      </c>
      <c r="E283" s="231" t="s">
        <v>19</v>
      </c>
      <c r="F283" s="232" t="s">
        <v>238</v>
      </c>
      <c r="G283" s="230"/>
      <c r="H283" s="233">
        <v>13.390000000000001</v>
      </c>
      <c r="I283" s="234"/>
      <c r="J283" s="230"/>
      <c r="K283" s="230"/>
      <c r="L283" s="235"/>
      <c r="M283" s="236"/>
      <c r="N283" s="237"/>
      <c r="O283" s="237"/>
      <c r="P283" s="237"/>
      <c r="Q283" s="237"/>
      <c r="R283" s="237"/>
      <c r="S283" s="237"/>
      <c r="T283" s="23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39" t="s">
        <v>137</v>
      </c>
      <c r="AU283" s="239" t="s">
        <v>81</v>
      </c>
      <c r="AV283" s="14" t="s">
        <v>81</v>
      </c>
      <c r="AW283" s="14" t="s">
        <v>33</v>
      </c>
      <c r="AX283" s="14" t="s">
        <v>71</v>
      </c>
      <c r="AY283" s="239" t="s">
        <v>127</v>
      </c>
    </row>
    <row r="284" s="15" customFormat="1">
      <c r="A284" s="15"/>
      <c r="B284" s="240"/>
      <c r="C284" s="241"/>
      <c r="D284" s="220" t="s">
        <v>137</v>
      </c>
      <c r="E284" s="242" t="s">
        <v>19</v>
      </c>
      <c r="F284" s="243" t="s">
        <v>142</v>
      </c>
      <c r="G284" s="241"/>
      <c r="H284" s="244">
        <v>13.390000000000001</v>
      </c>
      <c r="I284" s="245"/>
      <c r="J284" s="241"/>
      <c r="K284" s="241"/>
      <c r="L284" s="246"/>
      <c r="M284" s="247"/>
      <c r="N284" s="248"/>
      <c r="O284" s="248"/>
      <c r="P284" s="248"/>
      <c r="Q284" s="248"/>
      <c r="R284" s="248"/>
      <c r="S284" s="248"/>
      <c r="T284" s="249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0" t="s">
        <v>137</v>
      </c>
      <c r="AU284" s="250" t="s">
        <v>81</v>
      </c>
      <c r="AV284" s="15" t="s">
        <v>135</v>
      </c>
      <c r="AW284" s="15" t="s">
        <v>33</v>
      </c>
      <c r="AX284" s="15" t="s">
        <v>79</v>
      </c>
      <c r="AY284" s="250" t="s">
        <v>127</v>
      </c>
    </row>
    <row r="285" s="2" customFormat="1" ht="14.4" customHeight="1">
      <c r="A285" s="39"/>
      <c r="B285" s="40"/>
      <c r="C285" s="205" t="s">
        <v>278</v>
      </c>
      <c r="D285" s="205" t="s">
        <v>130</v>
      </c>
      <c r="E285" s="206" t="s">
        <v>279</v>
      </c>
      <c r="F285" s="207" t="s">
        <v>280</v>
      </c>
      <c r="G285" s="208" t="s">
        <v>152</v>
      </c>
      <c r="H285" s="209">
        <v>26.780000000000001</v>
      </c>
      <c r="I285" s="210"/>
      <c r="J285" s="211">
        <f>ROUND(I285*H285,2)</f>
        <v>0</v>
      </c>
      <c r="K285" s="207" t="s">
        <v>134</v>
      </c>
      <c r="L285" s="45"/>
      <c r="M285" s="212" t="s">
        <v>19</v>
      </c>
      <c r="N285" s="213" t="s">
        <v>42</v>
      </c>
      <c r="O285" s="85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135</v>
      </c>
      <c r="AT285" s="216" t="s">
        <v>130</v>
      </c>
      <c r="AU285" s="216" t="s">
        <v>81</v>
      </c>
      <c r="AY285" s="18" t="s">
        <v>127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79</v>
      </c>
      <c r="BK285" s="217">
        <f>ROUND(I285*H285,2)</f>
        <v>0</v>
      </c>
      <c r="BL285" s="18" t="s">
        <v>135</v>
      </c>
      <c r="BM285" s="216" t="s">
        <v>281</v>
      </c>
    </row>
    <row r="286" s="13" customFormat="1">
      <c r="A286" s="13"/>
      <c r="B286" s="218"/>
      <c r="C286" s="219"/>
      <c r="D286" s="220" t="s">
        <v>137</v>
      </c>
      <c r="E286" s="221" t="s">
        <v>19</v>
      </c>
      <c r="F286" s="222" t="s">
        <v>138</v>
      </c>
      <c r="G286" s="219"/>
      <c r="H286" s="221" t="s">
        <v>19</v>
      </c>
      <c r="I286" s="223"/>
      <c r="J286" s="219"/>
      <c r="K286" s="219"/>
      <c r="L286" s="224"/>
      <c r="M286" s="225"/>
      <c r="N286" s="226"/>
      <c r="O286" s="226"/>
      <c r="P286" s="226"/>
      <c r="Q286" s="226"/>
      <c r="R286" s="226"/>
      <c r="S286" s="226"/>
      <c r="T286" s="22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8" t="s">
        <v>137</v>
      </c>
      <c r="AU286" s="228" t="s">
        <v>81</v>
      </c>
      <c r="AV286" s="13" t="s">
        <v>79</v>
      </c>
      <c r="AW286" s="13" t="s">
        <v>33</v>
      </c>
      <c r="AX286" s="13" t="s">
        <v>71</v>
      </c>
      <c r="AY286" s="228" t="s">
        <v>127</v>
      </c>
    </row>
    <row r="287" s="13" customFormat="1">
      <c r="A287" s="13"/>
      <c r="B287" s="218"/>
      <c r="C287" s="219"/>
      <c r="D287" s="220" t="s">
        <v>137</v>
      </c>
      <c r="E287" s="221" t="s">
        <v>19</v>
      </c>
      <c r="F287" s="222" t="s">
        <v>139</v>
      </c>
      <c r="G287" s="219"/>
      <c r="H287" s="221" t="s">
        <v>19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8" t="s">
        <v>137</v>
      </c>
      <c r="AU287" s="228" t="s">
        <v>81</v>
      </c>
      <c r="AV287" s="13" t="s">
        <v>79</v>
      </c>
      <c r="AW287" s="13" t="s">
        <v>33</v>
      </c>
      <c r="AX287" s="13" t="s">
        <v>71</v>
      </c>
      <c r="AY287" s="228" t="s">
        <v>127</v>
      </c>
    </row>
    <row r="288" s="14" customFormat="1">
      <c r="A288" s="14"/>
      <c r="B288" s="229"/>
      <c r="C288" s="230"/>
      <c r="D288" s="220" t="s">
        <v>137</v>
      </c>
      <c r="E288" s="231" t="s">
        <v>19</v>
      </c>
      <c r="F288" s="232" t="s">
        <v>282</v>
      </c>
      <c r="G288" s="230"/>
      <c r="H288" s="233">
        <v>26.780000000000001</v>
      </c>
      <c r="I288" s="234"/>
      <c r="J288" s="230"/>
      <c r="K288" s="230"/>
      <c r="L288" s="235"/>
      <c r="M288" s="236"/>
      <c r="N288" s="237"/>
      <c r="O288" s="237"/>
      <c r="P288" s="237"/>
      <c r="Q288" s="237"/>
      <c r="R288" s="237"/>
      <c r="S288" s="237"/>
      <c r="T288" s="23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39" t="s">
        <v>137</v>
      </c>
      <c r="AU288" s="239" t="s">
        <v>81</v>
      </c>
      <c r="AV288" s="14" t="s">
        <v>81</v>
      </c>
      <c r="AW288" s="14" t="s">
        <v>33</v>
      </c>
      <c r="AX288" s="14" t="s">
        <v>71</v>
      </c>
      <c r="AY288" s="239" t="s">
        <v>127</v>
      </c>
    </row>
    <row r="289" s="15" customFormat="1">
      <c r="A289" s="15"/>
      <c r="B289" s="240"/>
      <c r="C289" s="241"/>
      <c r="D289" s="220" t="s">
        <v>137</v>
      </c>
      <c r="E289" s="242" t="s">
        <v>19</v>
      </c>
      <c r="F289" s="243" t="s">
        <v>142</v>
      </c>
      <c r="G289" s="241"/>
      <c r="H289" s="244">
        <v>26.780000000000001</v>
      </c>
      <c r="I289" s="245"/>
      <c r="J289" s="241"/>
      <c r="K289" s="241"/>
      <c r="L289" s="246"/>
      <c r="M289" s="247"/>
      <c r="N289" s="248"/>
      <c r="O289" s="248"/>
      <c r="P289" s="248"/>
      <c r="Q289" s="248"/>
      <c r="R289" s="248"/>
      <c r="S289" s="248"/>
      <c r="T289" s="249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0" t="s">
        <v>137</v>
      </c>
      <c r="AU289" s="250" t="s">
        <v>81</v>
      </c>
      <c r="AV289" s="15" t="s">
        <v>135</v>
      </c>
      <c r="AW289" s="15" t="s">
        <v>33</v>
      </c>
      <c r="AX289" s="15" t="s">
        <v>79</v>
      </c>
      <c r="AY289" s="250" t="s">
        <v>127</v>
      </c>
    </row>
    <row r="290" s="2" customFormat="1" ht="24.15" customHeight="1">
      <c r="A290" s="39"/>
      <c r="B290" s="40"/>
      <c r="C290" s="205" t="s">
        <v>283</v>
      </c>
      <c r="D290" s="205" t="s">
        <v>130</v>
      </c>
      <c r="E290" s="206" t="s">
        <v>284</v>
      </c>
      <c r="F290" s="207" t="s">
        <v>285</v>
      </c>
      <c r="G290" s="208" t="s">
        <v>152</v>
      </c>
      <c r="H290" s="209">
        <v>13.390000000000001</v>
      </c>
      <c r="I290" s="210"/>
      <c r="J290" s="211">
        <f>ROUND(I290*H290,2)</f>
        <v>0</v>
      </c>
      <c r="K290" s="207" t="s">
        <v>134</v>
      </c>
      <c r="L290" s="45"/>
      <c r="M290" s="212" t="s">
        <v>19</v>
      </c>
      <c r="N290" s="213" t="s">
        <v>42</v>
      </c>
      <c r="O290" s="85"/>
      <c r="P290" s="214">
        <f>O290*H290</f>
        <v>0</v>
      </c>
      <c r="Q290" s="214">
        <v>0</v>
      </c>
      <c r="R290" s="214">
        <f>Q290*H290</f>
        <v>0</v>
      </c>
      <c r="S290" s="214">
        <v>0.035000000000000003</v>
      </c>
      <c r="T290" s="215">
        <f>S290*H290</f>
        <v>0.46865000000000007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135</v>
      </c>
      <c r="AT290" s="216" t="s">
        <v>130</v>
      </c>
      <c r="AU290" s="216" t="s">
        <v>81</v>
      </c>
      <c r="AY290" s="18" t="s">
        <v>127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79</v>
      </c>
      <c r="BK290" s="217">
        <f>ROUND(I290*H290,2)</f>
        <v>0</v>
      </c>
      <c r="BL290" s="18" t="s">
        <v>135</v>
      </c>
      <c r="BM290" s="216" t="s">
        <v>286</v>
      </c>
    </row>
    <row r="291" s="13" customFormat="1">
      <c r="A291" s="13"/>
      <c r="B291" s="218"/>
      <c r="C291" s="219"/>
      <c r="D291" s="220" t="s">
        <v>137</v>
      </c>
      <c r="E291" s="221" t="s">
        <v>19</v>
      </c>
      <c r="F291" s="222" t="s">
        <v>287</v>
      </c>
      <c r="G291" s="219"/>
      <c r="H291" s="221" t="s">
        <v>19</v>
      </c>
      <c r="I291" s="223"/>
      <c r="J291" s="219"/>
      <c r="K291" s="219"/>
      <c r="L291" s="224"/>
      <c r="M291" s="225"/>
      <c r="N291" s="226"/>
      <c r="O291" s="226"/>
      <c r="P291" s="226"/>
      <c r="Q291" s="226"/>
      <c r="R291" s="226"/>
      <c r="S291" s="226"/>
      <c r="T291" s="22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28" t="s">
        <v>137</v>
      </c>
      <c r="AU291" s="228" t="s">
        <v>81</v>
      </c>
      <c r="AV291" s="13" t="s">
        <v>79</v>
      </c>
      <c r="AW291" s="13" t="s">
        <v>33</v>
      </c>
      <c r="AX291" s="13" t="s">
        <v>71</v>
      </c>
      <c r="AY291" s="228" t="s">
        <v>127</v>
      </c>
    </row>
    <row r="292" s="13" customFormat="1">
      <c r="A292" s="13"/>
      <c r="B292" s="218"/>
      <c r="C292" s="219"/>
      <c r="D292" s="220" t="s">
        <v>137</v>
      </c>
      <c r="E292" s="221" t="s">
        <v>19</v>
      </c>
      <c r="F292" s="222" t="s">
        <v>139</v>
      </c>
      <c r="G292" s="219"/>
      <c r="H292" s="221" t="s">
        <v>19</v>
      </c>
      <c r="I292" s="223"/>
      <c r="J292" s="219"/>
      <c r="K292" s="219"/>
      <c r="L292" s="224"/>
      <c r="M292" s="225"/>
      <c r="N292" s="226"/>
      <c r="O292" s="226"/>
      <c r="P292" s="226"/>
      <c r="Q292" s="226"/>
      <c r="R292" s="226"/>
      <c r="S292" s="226"/>
      <c r="T292" s="22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28" t="s">
        <v>137</v>
      </c>
      <c r="AU292" s="228" t="s">
        <v>81</v>
      </c>
      <c r="AV292" s="13" t="s">
        <v>79</v>
      </c>
      <c r="AW292" s="13" t="s">
        <v>33</v>
      </c>
      <c r="AX292" s="13" t="s">
        <v>71</v>
      </c>
      <c r="AY292" s="228" t="s">
        <v>127</v>
      </c>
    </row>
    <row r="293" s="14" customFormat="1">
      <c r="A293" s="14"/>
      <c r="B293" s="229"/>
      <c r="C293" s="230"/>
      <c r="D293" s="220" t="s">
        <v>137</v>
      </c>
      <c r="E293" s="231" t="s">
        <v>19</v>
      </c>
      <c r="F293" s="232" t="s">
        <v>238</v>
      </c>
      <c r="G293" s="230"/>
      <c r="H293" s="233">
        <v>13.390000000000001</v>
      </c>
      <c r="I293" s="234"/>
      <c r="J293" s="230"/>
      <c r="K293" s="230"/>
      <c r="L293" s="235"/>
      <c r="M293" s="236"/>
      <c r="N293" s="237"/>
      <c r="O293" s="237"/>
      <c r="P293" s="237"/>
      <c r="Q293" s="237"/>
      <c r="R293" s="237"/>
      <c r="S293" s="237"/>
      <c r="T293" s="23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39" t="s">
        <v>137</v>
      </c>
      <c r="AU293" s="239" t="s">
        <v>81</v>
      </c>
      <c r="AV293" s="14" t="s">
        <v>81</v>
      </c>
      <c r="AW293" s="14" t="s">
        <v>33</v>
      </c>
      <c r="AX293" s="14" t="s">
        <v>71</v>
      </c>
      <c r="AY293" s="239" t="s">
        <v>127</v>
      </c>
    </row>
    <row r="294" s="15" customFormat="1">
      <c r="A294" s="15"/>
      <c r="B294" s="240"/>
      <c r="C294" s="241"/>
      <c r="D294" s="220" t="s">
        <v>137</v>
      </c>
      <c r="E294" s="242" t="s">
        <v>19</v>
      </c>
      <c r="F294" s="243" t="s">
        <v>142</v>
      </c>
      <c r="G294" s="241"/>
      <c r="H294" s="244">
        <v>13.390000000000001</v>
      </c>
      <c r="I294" s="245"/>
      <c r="J294" s="241"/>
      <c r="K294" s="241"/>
      <c r="L294" s="246"/>
      <c r="M294" s="247"/>
      <c r="N294" s="248"/>
      <c r="O294" s="248"/>
      <c r="P294" s="248"/>
      <c r="Q294" s="248"/>
      <c r="R294" s="248"/>
      <c r="S294" s="248"/>
      <c r="T294" s="249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0" t="s">
        <v>137</v>
      </c>
      <c r="AU294" s="250" t="s">
        <v>81</v>
      </c>
      <c r="AV294" s="15" t="s">
        <v>135</v>
      </c>
      <c r="AW294" s="15" t="s">
        <v>33</v>
      </c>
      <c r="AX294" s="15" t="s">
        <v>79</v>
      </c>
      <c r="AY294" s="250" t="s">
        <v>127</v>
      </c>
    </row>
    <row r="295" s="2" customFormat="1" ht="24.15" customHeight="1">
      <c r="A295" s="39"/>
      <c r="B295" s="40"/>
      <c r="C295" s="205" t="s">
        <v>288</v>
      </c>
      <c r="D295" s="205" t="s">
        <v>130</v>
      </c>
      <c r="E295" s="206" t="s">
        <v>289</v>
      </c>
      <c r="F295" s="207" t="s">
        <v>290</v>
      </c>
      <c r="G295" s="208" t="s">
        <v>152</v>
      </c>
      <c r="H295" s="209">
        <v>1.8180000000000001</v>
      </c>
      <c r="I295" s="210"/>
      <c r="J295" s="211">
        <f>ROUND(I295*H295,2)</f>
        <v>0</v>
      </c>
      <c r="K295" s="207" t="s">
        <v>134</v>
      </c>
      <c r="L295" s="45"/>
      <c r="M295" s="212" t="s">
        <v>19</v>
      </c>
      <c r="N295" s="213" t="s">
        <v>42</v>
      </c>
      <c r="O295" s="85"/>
      <c r="P295" s="214">
        <f>O295*H295</f>
        <v>0</v>
      </c>
      <c r="Q295" s="214">
        <v>0</v>
      </c>
      <c r="R295" s="214">
        <f>Q295*H295</f>
        <v>0</v>
      </c>
      <c r="S295" s="214">
        <v>0.075999999999999998</v>
      </c>
      <c r="T295" s="215">
        <f>S295*H295</f>
        <v>0.13816800000000001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6" t="s">
        <v>135</v>
      </c>
      <c r="AT295" s="216" t="s">
        <v>130</v>
      </c>
      <c r="AU295" s="216" t="s">
        <v>81</v>
      </c>
      <c r="AY295" s="18" t="s">
        <v>127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8" t="s">
        <v>79</v>
      </c>
      <c r="BK295" s="217">
        <f>ROUND(I295*H295,2)</f>
        <v>0</v>
      </c>
      <c r="BL295" s="18" t="s">
        <v>135</v>
      </c>
      <c r="BM295" s="216" t="s">
        <v>291</v>
      </c>
    </row>
    <row r="296" s="13" customFormat="1">
      <c r="A296" s="13"/>
      <c r="B296" s="218"/>
      <c r="C296" s="219"/>
      <c r="D296" s="220" t="s">
        <v>137</v>
      </c>
      <c r="E296" s="221" t="s">
        <v>19</v>
      </c>
      <c r="F296" s="222" t="s">
        <v>287</v>
      </c>
      <c r="G296" s="219"/>
      <c r="H296" s="221" t="s">
        <v>19</v>
      </c>
      <c r="I296" s="223"/>
      <c r="J296" s="219"/>
      <c r="K296" s="219"/>
      <c r="L296" s="224"/>
      <c r="M296" s="225"/>
      <c r="N296" s="226"/>
      <c r="O296" s="226"/>
      <c r="P296" s="226"/>
      <c r="Q296" s="226"/>
      <c r="R296" s="226"/>
      <c r="S296" s="226"/>
      <c r="T296" s="22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28" t="s">
        <v>137</v>
      </c>
      <c r="AU296" s="228" t="s">
        <v>81</v>
      </c>
      <c r="AV296" s="13" t="s">
        <v>79</v>
      </c>
      <c r="AW296" s="13" t="s">
        <v>33</v>
      </c>
      <c r="AX296" s="13" t="s">
        <v>71</v>
      </c>
      <c r="AY296" s="228" t="s">
        <v>127</v>
      </c>
    </row>
    <row r="297" s="13" customFormat="1">
      <c r="A297" s="13"/>
      <c r="B297" s="218"/>
      <c r="C297" s="219"/>
      <c r="D297" s="220" t="s">
        <v>137</v>
      </c>
      <c r="E297" s="221" t="s">
        <v>19</v>
      </c>
      <c r="F297" s="222" t="s">
        <v>139</v>
      </c>
      <c r="G297" s="219"/>
      <c r="H297" s="221" t="s">
        <v>19</v>
      </c>
      <c r="I297" s="223"/>
      <c r="J297" s="219"/>
      <c r="K297" s="219"/>
      <c r="L297" s="224"/>
      <c r="M297" s="225"/>
      <c r="N297" s="226"/>
      <c r="O297" s="226"/>
      <c r="P297" s="226"/>
      <c r="Q297" s="226"/>
      <c r="R297" s="226"/>
      <c r="S297" s="226"/>
      <c r="T297" s="22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28" t="s">
        <v>137</v>
      </c>
      <c r="AU297" s="228" t="s">
        <v>81</v>
      </c>
      <c r="AV297" s="13" t="s">
        <v>79</v>
      </c>
      <c r="AW297" s="13" t="s">
        <v>33</v>
      </c>
      <c r="AX297" s="13" t="s">
        <v>71</v>
      </c>
      <c r="AY297" s="228" t="s">
        <v>127</v>
      </c>
    </row>
    <row r="298" s="14" customFormat="1">
      <c r="A298" s="14"/>
      <c r="B298" s="229"/>
      <c r="C298" s="230"/>
      <c r="D298" s="220" t="s">
        <v>137</v>
      </c>
      <c r="E298" s="231" t="s">
        <v>19</v>
      </c>
      <c r="F298" s="232" t="s">
        <v>154</v>
      </c>
      <c r="G298" s="230"/>
      <c r="H298" s="233">
        <v>1.8180000000000001</v>
      </c>
      <c r="I298" s="234"/>
      <c r="J298" s="230"/>
      <c r="K298" s="230"/>
      <c r="L298" s="235"/>
      <c r="M298" s="236"/>
      <c r="N298" s="237"/>
      <c r="O298" s="237"/>
      <c r="P298" s="237"/>
      <c r="Q298" s="237"/>
      <c r="R298" s="237"/>
      <c r="S298" s="237"/>
      <c r="T298" s="23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39" t="s">
        <v>137</v>
      </c>
      <c r="AU298" s="239" t="s">
        <v>81</v>
      </c>
      <c r="AV298" s="14" t="s">
        <v>81</v>
      </c>
      <c r="AW298" s="14" t="s">
        <v>33</v>
      </c>
      <c r="AX298" s="14" t="s">
        <v>71</v>
      </c>
      <c r="AY298" s="239" t="s">
        <v>127</v>
      </c>
    </row>
    <row r="299" s="15" customFormat="1">
      <c r="A299" s="15"/>
      <c r="B299" s="240"/>
      <c r="C299" s="241"/>
      <c r="D299" s="220" t="s">
        <v>137</v>
      </c>
      <c r="E299" s="242" t="s">
        <v>19</v>
      </c>
      <c r="F299" s="243" t="s">
        <v>142</v>
      </c>
      <c r="G299" s="241"/>
      <c r="H299" s="244">
        <v>1.8180000000000001</v>
      </c>
      <c r="I299" s="245"/>
      <c r="J299" s="241"/>
      <c r="K299" s="241"/>
      <c r="L299" s="246"/>
      <c r="M299" s="247"/>
      <c r="N299" s="248"/>
      <c r="O299" s="248"/>
      <c r="P299" s="248"/>
      <c r="Q299" s="248"/>
      <c r="R299" s="248"/>
      <c r="S299" s="248"/>
      <c r="T299" s="249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0" t="s">
        <v>137</v>
      </c>
      <c r="AU299" s="250" t="s">
        <v>81</v>
      </c>
      <c r="AV299" s="15" t="s">
        <v>135</v>
      </c>
      <c r="AW299" s="15" t="s">
        <v>33</v>
      </c>
      <c r="AX299" s="15" t="s">
        <v>79</v>
      </c>
      <c r="AY299" s="250" t="s">
        <v>127</v>
      </c>
    </row>
    <row r="300" s="2" customFormat="1" ht="24.15" customHeight="1">
      <c r="A300" s="39"/>
      <c r="B300" s="40"/>
      <c r="C300" s="205" t="s">
        <v>292</v>
      </c>
      <c r="D300" s="205" t="s">
        <v>130</v>
      </c>
      <c r="E300" s="206" t="s">
        <v>293</v>
      </c>
      <c r="F300" s="207" t="s">
        <v>294</v>
      </c>
      <c r="G300" s="208" t="s">
        <v>133</v>
      </c>
      <c r="H300" s="209">
        <v>0.72799999999999998</v>
      </c>
      <c r="I300" s="210"/>
      <c r="J300" s="211">
        <f>ROUND(I300*H300,2)</f>
        <v>0</v>
      </c>
      <c r="K300" s="207" t="s">
        <v>134</v>
      </c>
      <c r="L300" s="45"/>
      <c r="M300" s="212" t="s">
        <v>19</v>
      </c>
      <c r="N300" s="213" t="s">
        <v>42</v>
      </c>
      <c r="O300" s="85"/>
      <c r="P300" s="214">
        <f>O300*H300</f>
        <v>0</v>
      </c>
      <c r="Q300" s="214">
        <v>0</v>
      </c>
      <c r="R300" s="214">
        <f>Q300*H300</f>
        <v>0</v>
      </c>
      <c r="S300" s="214">
        <v>1.95</v>
      </c>
      <c r="T300" s="215">
        <f>S300*H300</f>
        <v>1.4196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135</v>
      </c>
      <c r="AT300" s="216" t="s">
        <v>130</v>
      </c>
      <c r="AU300" s="216" t="s">
        <v>81</v>
      </c>
      <c r="AY300" s="18" t="s">
        <v>127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79</v>
      </c>
      <c r="BK300" s="217">
        <f>ROUND(I300*H300,2)</f>
        <v>0</v>
      </c>
      <c r="BL300" s="18" t="s">
        <v>135</v>
      </c>
      <c r="BM300" s="216" t="s">
        <v>295</v>
      </c>
    </row>
    <row r="301" s="13" customFormat="1">
      <c r="A301" s="13"/>
      <c r="B301" s="218"/>
      <c r="C301" s="219"/>
      <c r="D301" s="220" t="s">
        <v>137</v>
      </c>
      <c r="E301" s="221" t="s">
        <v>19</v>
      </c>
      <c r="F301" s="222" t="s">
        <v>287</v>
      </c>
      <c r="G301" s="219"/>
      <c r="H301" s="221" t="s">
        <v>19</v>
      </c>
      <c r="I301" s="223"/>
      <c r="J301" s="219"/>
      <c r="K301" s="219"/>
      <c r="L301" s="224"/>
      <c r="M301" s="225"/>
      <c r="N301" s="226"/>
      <c r="O301" s="226"/>
      <c r="P301" s="226"/>
      <c r="Q301" s="226"/>
      <c r="R301" s="226"/>
      <c r="S301" s="226"/>
      <c r="T301" s="22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8" t="s">
        <v>137</v>
      </c>
      <c r="AU301" s="228" t="s">
        <v>81</v>
      </c>
      <c r="AV301" s="13" t="s">
        <v>79</v>
      </c>
      <c r="AW301" s="13" t="s">
        <v>33</v>
      </c>
      <c r="AX301" s="13" t="s">
        <v>71</v>
      </c>
      <c r="AY301" s="228" t="s">
        <v>127</v>
      </c>
    </row>
    <row r="302" s="13" customFormat="1">
      <c r="A302" s="13"/>
      <c r="B302" s="218"/>
      <c r="C302" s="219"/>
      <c r="D302" s="220" t="s">
        <v>137</v>
      </c>
      <c r="E302" s="221" t="s">
        <v>19</v>
      </c>
      <c r="F302" s="222" t="s">
        <v>139</v>
      </c>
      <c r="G302" s="219"/>
      <c r="H302" s="221" t="s">
        <v>19</v>
      </c>
      <c r="I302" s="223"/>
      <c r="J302" s="219"/>
      <c r="K302" s="219"/>
      <c r="L302" s="224"/>
      <c r="M302" s="225"/>
      <c r="N302" s="226"/>
      <c r="O302" s="226"/>
      <c r="P302" s="226"/>
      <c r="Q302" s="226"/>
      <c r="R302" s="226"/>
      <c r="S302" s="226"/>
      <c r="T302" s="22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8" t="s">
        <v>137</v>
      </c>
      <c r="AU302" s="228" t="s">
        <v>81</v>
      </c>
      <c r="AV302" s="13" t="s">
        <v>79</v>
      </c>
      <c r="AW302" s="13" t="s">
        <v>33</v>
      </c>
      <c r="AX302" s="13" t="s">
        <v>71</v>
      </c>
      <c r="AY302" s="228" t="s">
        <v>127</v>
      </c>
    </row>
    <row r="303" s="14" customFormat="1">
      <c r="A303" s="14"/>
      <c r="B303" s="229"/>
      <c r="C303" s="230"/>
      <c r="D303" s="220" t="s">
        <v>137</v>
      </c>
      <c r="E303" s="231" t="s">
        <v>19</v>
      </c>
      <c r="F303" s="232" t="s">
        <v>296</v>
      </c>
      <c r="G303" s="230"/>
      <c r="H303" s="233">
        <v>0.27300000000000002</v>
      </c>
      <c r="I303" s="234"/>
      <c r="J303" s="230"/>
      <c r="K303" s="230"/>
      <c r="L303" s="235"/>
      <c r="M303" s="236"/>
      <c r="N303" s="237"/>
      <c r="O303" s="237"/>
      <c r="P303" s="237"/>
      <c r="Q303" s="237"/>
      <c r="R303" s="237"/>
      <c r="S303" s="237"/>
      <c r="T303" s="23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39" t="s">
        <v>137</v>
      </c>
      <c r="AU303" s="239" t="s">
        <v>81</v>
      </c>
      <c r="AV303" s="14" t="s">
        <v>81</v>
      </c>
      <c r="AW303" s="14" t="s">
        <v>33</v>
      </c>
      <c r="AX303" s="14" t="s">
        <v>71</v>
      </c>
      <c r="AY303" s="239" t="s">
        <v>127</v>
      </c>
    </row>
    <row r="304" s="14" customFormat="1">
      <c r="A304" s="14"/>
      <c r="B304" s="229"/>
      <c r="C304" s="230"/>
      <c r="D304" s="220" t="s">
        <v>137</v>
      </c>
      <c r="E304" s="231" t="s">
        <v>19</v>
      </c>
      <c r="F304" s="232" t="s">
        <v>297</v>
      </c>
      <c r="G304" s="230"/>
      <c r="H304" s="233">
        <v>0.45500000000000002</v>
      </c>
      <c r="I304" s="234"/>
      <c r="J304" s="230"/>
      <c r="K304" s="230"/>
      <c r="L304" s="235"/>
      <c r="M304" s="236"/>
      <c r="N304" s="237"/>
      <c r="O304" s="237"/>
      <c r="P304" s="237"/>
      <c r="Q304" s="237"/>
      <c r="R304" s="237"/>
      <c r="S304" s="237"/>
      <c r="T304" s="23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39" t="s">
        <v>137</v>
      </c>
      <c r="AU304" s="239" t="s">
        <v>81</v>
      </c>
      <c r="AV304" s="14" t="s">
        <v>81</v>
      </c>
      <c r="AW304" s="14" t="s">
        <v>33</v>
      </c>
      <c r="AX304" s="14" t="s">
        <v>71</v>
      </c>
      <c r="AY304" s="239" t="s">
        <v>127</v>
      </c>
    </row>
    <row r="305" s="15" customFormat="1">
      <c r="A305" s="15"/>
      <c r="B305" s="240"/>
      <c r="C305" s="241"/>
      <c r="D305" s="220" t="s">
        <v>137</v>
      </c>
      <c r="E305" s="242" t="s">
        <v>19</v>
      </c>
      <c r="F305" s="243" t="s">
        <v>142</v>
      </c>
      <c r="G305" s="241"/>
      <c r="H305" s="244">
        <v>0.72799999999999998</v>
      </c>
      <c r="I305" s="245"/>
      <c r="J305" s="241"/>
      <c r="K305" s="241"/>
      <c r="L305" s="246"/>
      <c r="M305" s="247"/>
      <c r="N305" s="248"/>
      <c r="O305" s="248"/>
      <c r="P305" s="248"/>
      <c r="Q305" s="248"/>
      <c r="R305" s="248"/>
      <c r="S305" s="248"/>
      <c r="T305" s="249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0" t="s">
        <v>137</v>
      </c>
      <c r="AU305" s="250" t="s">
        <v>81</v>
      </c>
      <c r="AV305" s="15" t="s">
        <v>135</v>
      </c>
      <c r="AW305" s="15" t="s">
        <v>33</v>
      </c>
      <c r="AX305" s="15" t="s">
        <v>79</v>
      </c>
      <c r="AY305" s="250" t="s">
        <v>127</v>
      </c>
    </row>
    <row r="306" s="2" customFormat="1" ht="24.15" customHeight="1">
      <c r="A306" s="39"/>
      <c r="B306" s="40"/>
      <c r="C306" s="205" t="s">
        <v>298</v>
      </c>
      <c r="D306" s="205" t="s">
        <v>130</v>
      </c>
      <c r="E306" s="206" t="s">
        <v>299</v>
      </c>
      <c r="F306" s="207" t="s">
        <v>300</v>
      </c>
      <c r="G306" s="208" t="s">
        <v>165</v>
      </c>
      <c r="H306" s="209">
        <v>13.800000000000001</v>
      </c>
      <c r="I306" s="210"/>
      <c r="J306" s="211">
        <f>ROUND(I306*H306,2)</f>
        <v>0</v>
      </c>
      <c r="K306" s="207" t="s">
        <v>134</v>
      </c>
      <c r="L306" s="45"/>
      <c r="M306" s="212" t="s">
        <v>19</v>
      </c>
      <c r="N306" s="213" t="s">
        <v>42</v>
      </c>
      <c r="O306" s="85"/>
      <c r="P306" s="214">
        <f>O306*H306</f>
        <v>0</v>
      </c>
      <c r="Q306" s="214">
        <v>0</v>
      </c>
      <c r="R306" s="214">
        <f>Q306*H306</f>
        <v>0</v>
      </c>
      <c r="S306" s="214">
        <v>0.0070000000000000001</v>
      </c>
      <c r="T306" s="215">
        <f>S306*H306</f>
        <v>0.096600000000000005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6" t="s">
        <v>135</v>
      </c>
      <c r="AT306" s="216" t="s">
        <v>130</v>
      </c>
      <c r="AU306" s="216" t="s">
        <v>81</v>
      </c>
      <c r="AY306" s="18" t="s">
        <v>127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8" t="s">
        <v>79</v>
      </c>
      <c r="BK306" s="217">
        <f>ROUND(I306*H306,2)</f>
        <v>0</v>
      </c>
      <c r="BL306" s="18" t="s">
        <v>135</v>
      </c>
      <c r="BM306" s="216" t="s">
        <v>301</v>
      </c>
    </row>
    <row r="307" s="13" customFormat="1">
      <c r="A307" s="13"/>
      <c r="B307" s="218"/>
      <c r="C307" s="219"/>
      <c r="D307" s="220" t="s">
        <v>137</v>
      </c>
      <c r="E307" s="221" t="s">
        <v>19</v>
      </c>
      <c r="F307" s="222" t="s">
        <v>204</v>
      </c>
      <c r="G307" s="219"/>
      <c r="H307" s="221" t="s">
        <v>19</v>
      </c>
      <c r="I307" s="223"/>
      <c r="J307" s="219"/>
      <c r="K307" s="219"/>
      <c r="L307" s="224"/>
      <c r="M307" s="225"/>
      <c r="N307" s="226"/>
      <c r="O307" s="226"/>
      <c r="P307" s="226"/>
      <c r="Q307" s="226"/>
      <c r="R307" s="226"/>
      <c r="S307" s="226"/>
      <c r="T307" s="22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28" t="s">
        <v>137</v>
      </c>
      <c r="AU307" s="228" t="s">
        <v>81</v>
      </c>
      <c r="AV307" s="13" t="s">
        <v>79</v>
      </c>
      <c r="AW307" s="13" t="s">
        <v>33</v>
      </c>
      <c r="AX307" s="13" t="s">
        <v>71</v>
      </c>
      <c r="AY307" s="228" t="s">
        <v>127</v>
      </c>
    </row>
    <row r="308" s="14" customFormat="1">
      <c r="A308" s="14"/>
      <c r="B308" s="229"/>
      <c r="C308" s="230"/>
      <c r="D308" s="220" t="s">
        <v>137</v>
      </c>
      <c r="E308" s="231" t="s">
        <v>19</v>
      </c>
      <c r="F308" s="232" t="s">
        <v>302</v>
      </c>
      <c r="G308" s="230"/>
      <c r="H308" s="233">
        <v>3.3999999999999999</v>
      </c>
      <c r="I308" s="234"/>
      <c r="J308" s="230"/>
      <c r="K308" s="230"/>
      <c r="L308" s="235"/>
      <c r="M308" s="236"/>
      <c r="N308" s="237"/>
      <c r="O308" s="237"/>
      <c r="P308" s="237"/>
      <c r="Q308" s="237"/>
      <c r="R308" s="237"/>
      <c r="S308" s="237"/>
      <c r="T308" s="23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39" t="s">
        <v>137</v>
      </c>
      <c r="AU308" s="239" t="s">
        <v>81</v>
      </c>
      <c r="AV308" s="14" t="s">
        <v>81</v>
      </c>
      <c r="AW308" s="14" t="s">
        <v>33</v>
      </c>
      <c r="AX308" s="14" t="s">
        <v>71</v>
      </c>
      <c r="AY308" s="239" t="s">
        <v>127</v>
      </c>
    </row>
    <row r="309" s="14" customFormat="1">
      <c r="A309" s="14"/>
      <c r="B309" s="229"/>
      <c r="C309" s="230"/>
      <c r="D309" s="220" t="s">
        <v>137</v>
      </c>
      <c r="E309" s="231" t="s">
        <v>19</v>
      </c>
      <c r="F309" s="232" t="s">
        <v>302</v>
      </c>
      <c r="G309" s="230"/>
      <c r="H309" s="233">
        <v>3.3999999999999999</v>
      </c>
      <c r="I309" s="234"/>
      <c r="J309" s="230"/>
      <c r="K309" s="230"/>
      <c r="L309" s="235"/>
      <c r="M309" s="236"/>
      <c r="N309" s="237"/>
      <c r="O309" s="237"/>
      <c r="P309" s="237"/>
      <c r="Q309" s="237"/>
      <c r="R309" s="237"/>
      <c r="S309" s="237"/>
      <c r="T309" s="23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39" t="s">
        <v>137</v>
      </c>
      <c r="AU309" s="239" t="s">
        <v>81</v>
      </c>
      <c r="AV309" s="14" t="s">
        <v>81</v>
      </c>
      <c r="AW309" s="14" t="s">
        <v>33</v>
      </c>
      <c r="AX309" s="14" t="s">
        <v>71</v>
      </c>
      <c r="AY309" s="239" t="s">
        <v>127</v>
      </c>
    </row>
    <row r="310" s="14" customFormat="1">
      <c r="A310" s="14"/>
      <c r="B310" s="229"/>
      <c r="C310" s="230"/>
      <c r="D310" s="220" t="s">
        <v>137</v>
      </c>
      <c r="E310" s="231" t="s">
        <v>19</v>
      </c>
      <c r="F310" s="232" t="s">
        <v>303</v>
      </c>
      <c r="G310" s="230"/>
      <c r="H310" s="233">
        <v>7</v>
      </c>
      <c r="I310" s="234"/>
      <c r="J310" s="230"/>
      <c r="K310" s="230"/>
      <c r="L310" s="235"/>
      <c r="M310" s="236"/>
      <c r="N310" s="237"/>
      <c r="O310" s="237"/>
      <c r="P310" s="237"/>
      <c r="Q310" s="237"/>
      <c r="R310" s="237"/>
      <c r="S310" s="237"/>
      <c r="T310" s="23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39" t="s">
        <v>137</v>
      </c>
      <c r="AU310" s="239" t="s">
        <v>81</v>
      </c>
      <c r="AV310" s="14" t="s">
        <v>81</v>
      </c>
      <c r="AW310" s="14" t="s">
        <v>33</v>
      </c>
      <c r="AX310" s="14" t="s">
        <v>71</v>
      </c>
      <c r="AY310" s="239" t="s">
        <v>127</v>
      </c>
    </row>
    <row r="311" s="15" customFormat="1">
      <c r="A311" s="15"/>
      <c r="B311" s="240"/>
      <c r="C311" s="241"/>
      <c r="D311" s="220" t="s">
        <v>137</v>
      </c>
      <c r="E311" s="242" t="s">
        <v>19</v>
      </c>
      <c r="F311" s="243" t="s">
        <v>142</v>
      </c>
      <c r="G311" s="241"/>
      <c r="H311" s="244">
        <v>13.800000000000001</v>
      </c>
      <c r="I311" s="245"/>
      <c r="J311" s="241"/>
      <c r="K311" s="241"/>
      <c r="L311" s="246"/>
      <c r="M311" s="247"/>
      <c r="N311" s="248"/>
      <c r="O311" s="248"/>
      <c r="P311" s="248"/>
      <c r="Q311" s="248"/>
      <c r="R311" s="248"/>
      <c r="S311" s="248"/>
      <c r="T311" s="249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0" t="s">
        <v>137</v>
      </c>
      <c r="AU311" s="250" t="s">
        <v>81</v>
      </c>
      <c r="AV311" s="15" t="s">
        <v>135</v>
      </c>
      <c r="AW311" s="15" t="s">
        <v>33</v>
      </c>
      <c r="AX311" s="15" t="s">
        <v>79</v>
      </c>
      <c r="AY311" s="250" t="s">
        <v>127</v>
      </c>
    </row>
    <row r="312" s="2" customFormat="1" ht="24.15" customHeight="1">
      <c r="A312" s="39"/>
      <c r="B312" s="40"/>
      <c r="C312" s="205" t="s">
        <v>304</v>
      </c>
      <c r="D312" s="205" t="s">
        <v>130</v>
      </c>
      <c r="E312" s="206" t="s">
        <v>305</v>
      </c>
      <c r="F312" s="207" t="s">
        <v>306</v>
      </c>
      <c r="G312" s="208" t="s">
        <v>165</v>
      </c>
      <c r="H312" s="209">
        <v>7.7000000000000002</v>
      </c>
      <c r="I312" s="210"/>
      <c r="J312" s="211">
        <f>ROUND(I312*H312,2)</f>
        <v>0</v>
      </c>
      <c r="K312" s="207" t="s">
        <v>134</v>
      </c>
      <c r="L312" s="45"/>
      <c r="M312" s="212" t="s">
        <v>19</v>
      </c>
      <c r="N312" s="213" t="s">
        <v>42</v>
      </c>
      <c r="O312" s="85"/>
      <c r="P312" s="214">
        <f>O312*H312</f>
        <v>0</v>
      </c>
      <c r="Q312" s="214">
        <v>0</v>
      </c>
      <c r="R312" s="214">
        <f>Q312*H312</f>
        <v>0</v>
      </c>
      <c r="S312" s="214">
        <v>0.050000000000000003</v>
      </c>
      <c r="T312" s="215">
        <f>S312*H312</f>
        <v>0.38500000000000001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6" t="s">
        <v>135</v>
      </c>
      <c r="AT312" s="216" t="s">
        <v>130</v>
      </c>
      <c r="AU312" s="216" t="s">
        <v>81</v>
      </c>
      <c r="AY312" s="18" t="s">
        <v>127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8" t="s">
        <v>79</v>
      </c>
      <c r="BK312" s="217">
        <f>ROUND(I312*H312,2)</f>
        <v>0</v>
      </c>
      <c r="BL312" s="18" t="s">
        <v>135</v>
      </c>
      <c r="BM312" s="216" t="s">
        <v>307</v>
      </c>
    </row>
    <row r="313" s="13" customFormat="1">
      <c r="A313" s="13"/>
      <c r="B313" s="218"/>
      <c r="C313" s="219"/>
      <c r="D313" s="220" t="s">
        <v>137</v>
      </c>
      <c r="E313" s="221" t="s">
        <v>19</v>
      </c>
      <c r="F313" s="222" t="s">
        <v>308</v>
      </c>
      <c r="G313" s="219"/>
      <c r="H313" s="221" t="s">
        <v>19</v>
      </c>
      <c r="I313" s="223"/>
      <c r="J313" s="219"/>
      <c r="K313" s="219"/>
      <c r="L313" s="224"/>
      <c r="M313" s="225"/>
      <c r="N313" s="226"/>
      <c r="O313" s="226"/>
      <c r="P313" s="226"/>
      <c r="Q313" s="226"/>
      <c r="R313" s="226"/>
      <c r="S313" s="226"/>
      <c r="T313" s="22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8" t="s">
        <v>137</v>
      </c>
      <c r="AU313" s="228" t="s">
        <v>81</v>
      </c>
      <c r="AV313" s="13" t="s">
        <v>79</v>
      </c>
      <c r="AW313" s="13" t="s">
        <v>33</v>
      </c>
      <c r="AX313" s="13" t="s">
        <v>71</v>
      </c>
      <c r="AY313" s="228" t="s">
        <v>127</v>
      </c>
    </row>
    <row r="314" s="14" customFormat="1">
      <c r="A314" s="14"/>
      <c r="B314" s="229"/>
      <c r="C314" s="230"/>
      <c r="D314" s="220" t="s">
        <v>137</v>
      </c>
      <c r="E314" s="231" t="s">
        <v>19</v>
      </c>
      <c r="F314" s="232" t="s">
        <v>309</v>
      </c>
      <c r="G314" s="230"/>
      <c r="H314" s="233">
        <v>4.5</v>
      </c>
      <c r="I314" s="234"/>
      <c r="J314" s="230"/>
      <c r="K314" s="230"/>
      <c r="L314" s="235"/>
      <c r="M314" s="236"/>
      <c r="N314" s="237"/>
      <c r="O314" s="237"/>
      <c r="P314" s="237"/>
      <c r="Q314" s="237"/>
      <c r="R314" s="237"/>
      <c r="S314" s="237"/>
      <c r="T314" s="23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39" t="s">
        <v>137</v>
      </c>
      <c r="AU314" s="239" t="s">
        <v>81</v>
      </c>
      <c r="AV314" s="14" t="s">
        <v>81</v>
      </c>
      <c r="AW314" s="14" t="s">
        <v>33</v>
      </c>
      <c r="AX314" s="14" t="s">
        <v>71</v>
      </c>
      <c r="AY314" s="239" t="s">
        <v>127</v>
      </c>
    </row>
    <row r="315" s="14" customFormat="1">
      <c r="A315" s="14"/>
      <c r="B315" s="229"/>
      <c r="C315" s="230"/>
      <c r="D315" s="220" t="s">
        <v>137</v>
      </c>
      <c r="E315" s="231" t="s">
        <v>19</v>
      </c>
      <c r="F315" s="232" t="s">
        <v>310</v>
      </c>
      <c r="G315" s="230"/>
      <c r="H315" s="233">
        <v>3.2000000000000002</v>
      </c>
      <c r="I315" s="234"/>
      <c r="J315" s="230"/>
      <c r="K315" s="230"/>
      <c r="L315" s="235"/>
      <c r="M315" s="236"/>
      <c r="N315" s="237"/>
      <c r="O315" s="237"/>
      <c r="P315" s="237"/>
      <c r="Q315" s="237"/>
      <c r="R315" s="237"/>
      <c r="S315" s="237"/>
      <c r="T315" s="23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39" t="s">
        <v>137</v>
      </c>
      <c r="AU315" s="239" t="s">
        <v>81</v>
      </c>
      <c r="AV315" s="14" t="s">
        <v>81</v>
      </c>
      <c r="AW315" s="14" t="s">
        <v>33</v>
      </c>
      <c r="AX315" s="14" t="s">
        <v>71</v>
      </c>
      <c r="AY315" s="239" t="s">
        <v>127</v>
      </c>
    </row>
    <row r="316" s="15" customFormat="1">
      <c r="A316" s="15"/>
      <c r="B316" s="240"/>
      <c r="C316" s="241"/>
      <c r="D316" s="220" t="s">
        <v>137</v>
      </c>
      <c r="E316" s="242" t="s">
        <v>19</v>
      </c>
      <c r="F316" s="243" t="s">
        <v>142</v>
      </c>
      <c r="G316" s="241"/>
      <c r="H316" s="244">
        <v>7.7000000000000002</v>
      </c>
      <c r="I316" s="245"/>
      <c r="J316" s="241"/>
      <c r="K316" s="241"/>
      <c r="L316" s="246"/>
      <c r="M316" s="247"/>
      <c r="N316" s="248"/>
      <c r="O316" s="248"/>
      <c r="P316" s="248"/>
      <c r="Q316" s="248"/>
      <c r="R316" s="248"/>
      <c r="S316" s="248"/>
      <c r="T316" s="249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0" t="s">
        <v>137</v>
      </c>
      <c r="AU316" s="250" t="s">
        <v>81</v>
      </c>
      <c r="AV316" s="15" t="s">
        <v>135</v>
      </c>
      <c r="AW316" s="15" t="s">
        <v>33</v>
      </c>
      <c r="AX316" s="15" t="s">
        <v>79</v>
      </c>
      <c r="AY316" s="250" t="s">
        <v>127</v>
      </c>
    </row>
    <row r="317" s="2" customFormat="1" ht="24.15" customHeight="1">
      <c r="A317" s="39"/>
      <c r="B317" s="40"/>
      <c r="C317" s="205" t="s">
        <v>311</v>
      </c>
      <c r="D317" s="205" t="s">
        <v>130</v>
      </c>
      <c r="E317" s="206" t="s">
        <v>312</v>
      </c>
      <c r="F317" s="207" t="s">
        <v>313</v>
      </c>
      <c r="G317" s="208" t="s">
        <v>242</v>
      </c>
      <c r="H317" s="209">
        <v>1</v>
      </c>
      <c r="I317" s="210"/>
      <c r="J317" s="211">
        <f>ROUND(I317*H317,2)</f>
        <v>0</v>
      </c>
      <c r="K317" s="207" t="s">
        <v>134</v>
      </c>
      <c r="L317" s="45"/>
      <c r="M317" s="212" t="s">
        <v>19</v>
      </c>
      <c r="N317" s="213" t="s">
        <v>42</v>
      </c>
      <c r="O317" s="85"/>
      <c r="P317" s="214">
        <f>O317*H317</f>
        <v>0</v>
      </c>
      <c r="Q317" s="214">
        <v>0</v>
      </c>
      <c r="R317" s="214">
        <f>Q317*H317</f>
        <v>0</v>
      </c>
      <c r="S317" s="214">
        <v>0.001</v>
      </c>
      <c r="T317" s="215">
        <f>S317*H317</f>
        <v>0.001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6" t="s">
        <v>135</v>
      </c>
      <c r="AT317" s="216" t="s">
        <v>130</v>
      </c>
      <c r="AU317" s="216" t="s">
        <v>81</v>
      </c>
      <c r="AY317" s="18" t="s">
        <v>127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79</v>
      </c>
      <c r="BK317" s="217">
        <f>ROUND(I317*H317,2)</f>
        <v>0</v>
      </c>
      <c r="BL317" s="18" t="s">
        <v>135</v>
      </c>
      <c r="BM317" s="216" t="s">
        <v>314</v>
      </c>
    </row>
    <row r="318" s="13" customFormat="1">
      <c r="A318" s="13"/>
      <c r="B318" s="218"/>
      <c r="C318" s="219"/>
      <c r="D318" s="220" t="s">
        <v>137</v>
      </c>
      <c r="E318" s="221" t="s">
        <v>19</v>
      </c>
      <c r="F318" s="222" t="s">
        <v>287</v>
      </c>
      <c r="G318" s="219"/>
      <c r="H318" s="221" t="s">
        <v>19</v>
      </c>
      <c r="I318" s="223"/>
      <c r="J318" s="219"/>
      <c r="K318" s="219"/>
      <c r="L318" s="224"/>
      <c r="M318" s="225"/>
      <c r="N318" s="226"/>
      <c r="O318" s="226"/>
      <c r="P318" s="226"/>
      <c r="Q318" s="226"/>
      <c r="R318" s="226"/>
      <c r="S318" s="226"/>
      <c r="T318" s="22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28" t="s">
        <v>137</v>
      </c>
      <c r="AU318" s="228" t="s">
        <v>81</v>
      </c>
      <c r="AV318" s="13" t="s">
        <v>79</v>
      </c>
      <c r="AW318" s="13" t="s">
        <v>33</v>
      </c>
      <c r="AX318" s="13" t="s">
        <v>71</v>
      </c>
      <c r="AY318" s="228" t="s">
        <v>127</v>
      </c>
    </row>
    <row r="319" s="13" customFormat="1">
      <c r="A319" s="13"/>
      <c r="B319" s="218"/>
      <c r="C319" s="219"/>
      <c r="D319" s="220" t="s">
        <v>137</v>
      </c>
      <c r="E319" s="221" t="s">
        <v>19</v>
      </c>
      <c r="F319" s="222" t="s">
        <v>139</v>
      </c>
      <c r="G319" s="219"/>
      <c r="H319" s="221" t="s">
        <v>19</v>
      </c>
      <c r="I319" s="223"/>
      <c r="J319" s="219"/>
      <c r="K319" s="219"/>
      <c r="L319" s="224"/>
      <c r="M319" s="225"/>
      <c r="N319" s="226"/>
      <c r="O319" s="226"/>
      <c r="P319" s="226"/>
      <c r="Q319" s="226"/>
      <c r="R319" s="226"/>
      <c r="S319" s="226"/>
      <c r="T319" s="22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28" t="s">
        <v>137</v>
      </c>
      <c r="AU319" s="228" t="s">
        <v>81</v>
      </c>
      <c r="AV319" s="13" t="s">
        <v>79</v>
      </c>
      <c r="AW319" s="13" t="s">
        <v>33</v>
      </c>
      <c r="AX319" s="13" t="s">
        <v>71</v>
      </c>
      <c r="AY319" s="228" t="s">
        <v>127</v>
      </c>
    </row>
    <row r="320" s="14" customFormat="1">
      <c r="A320" s="14"/>
      <c r="B320" s="229"/>
      <c r="C320" s="230"/>
      <c r="D320" s="220" t="s">
        <v>137</v>
      </c>
      <c r="E320" s="231" t="s">
        <v>19</v>
      </c>
      <c r="F320" s="232" t="s">
        <v>79</v>
      </c>
      <c r="G320" s="230"/>
      <c r="H320" s="233">
        <v>1</v>
      </c>
      <c r="I320" s="234"/>
      <c r="J320" s="230"/>
      <c r="K320" s="230"/>
      <c r="L320" s="235"/>
      <c r="M320" s="236"/>
      <c r="N320" s="237"/>
      <c r="O320" s="237"/>
      <c r="P320" s="237"/>
      <c r="Q320" s="237"/>
      <c r="R320" s="237"/>
      <c r="S320" s="237"/>
      <c r="T320" s="23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39" t="s">
        <v>137</v>
      </c>
      <c r="AU320" s="239" t="s">
        <v>81</v>
      </c>
      <c r="AV320" s="14" t="s">
        <v>81</v>
      </c>
      <c r="AW320" s="14" t="s">
        <v>33</v>
      </c>
      <c r="AX320" s="14" t="s">
        <v>71</v>
      </c>
      <c r="AY320" s="239" t="s">
        <v>127</v>
      </c>
    </row>
    <row r="321" s="15" customFormat="1">
      <c r="A321" s="15"/>
      <c r="B321" s="240"/>
      <c r="C321" s="241"/>
      <c r="D321" s="220" t="s">
        <v>137</v>
      </c>
      <c r="E321" s="242" t="s">
        <v>19</v>
      </c>
      <c r="F321" s="243" t="s">
        <v>142</v>
      </c>
      <c r="G321" s="241"/>
      <c r="H321" s="244">
        <v>1</v>
      </c>
      <c r="I321" s="245"/>
      <c r="J321" s="241"/>
      <c r="K321" s="241"/>
      <c r="L321" s="246"/>
      <c r="M321" s="247"/>
      <c r="N321" s="248"/>
      <c r="O321" s="248"/>
      <c r="P321" s="248"/>
      <c r="Q321" s="248"/>
      <c r="R321" s="248"/>
      <c r="S321" s="248"/>
      <c r="T321" s="249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0" t="s">
        <v>137</v>
      </c>
      <c r="AU321" s="250" t="s">
        <v>81</v>
      </c>
      <c r="AV321" s="15" t="s">
        <v>135</v>
      </c>
      <c r="AW321" s="15" t="s">
        <v>33</v>
      </c>
      <c r="AX321" s="15" t="s">
        <v>79</v>
      </c>
      <c r="AY321" s="250" t="s">
        <v>127</v>
      </c>
    </row>
    <row r="322" s="2" customFormat="1" ht="24.15" customHeight="1">
      <c r="A322" s="39"/>
      <c r="B322" s="40"/>
      <c r="C322" s="205" t="s">
        <v>315</v>
      </c>
      <c r="D322" s="205" t="s">
        <v>130</v>
      </c>
      <c r="E322" s="206" t="s">
        <v>316</v>
      </c>
      <c r="F322" s="207" t="s">
        <v>317</v>
      </c>
      <c r="G322" s="208" t="s">
        <v>152</v>
      </c>
      <c r="H322" s="209">
        <v>14.566000000000001</v>
      </c>
      <c r="I322" s="210"/>
      <c r="J322" s="211">
        <f>ROUND(I322*H322,2)</f>
        <v>0</v>
      </c>
      <c r="K322" s="207" t="s">
        <v>134</v>
      </c>
      <c r="L322" s="45"/>
      <c r="M322" s="212" t="s">
        <v>19</v>
      </c>
      <c r="N322" s="213" t="s">
        <v>42</v>
      </c>
      <c r="O322" s="85"/>
      <c r="P322" s="214">
        <f>O322*H322</f>
        <v>0</v>
      </c>
      <c r="Q322" s="214">
        <v>0</v>
      </c>
      <c r="R322" s="214">
        <f>Q322*H322</f>
        <v>0</v>
      </c>
      <c r="S322" s="214">
        <v>0.045999999999999999</v>
      </c>
      <c r="T322" s="215">
        <f>S322*H322</f>
        <v>0.67003600000000008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135</v>
      </c>
      <c r="AT322" s="216" t="s">
        <v>130</v>
      </c>
      <c r="AU322" s="216" t="s">
        <v>81</v>
      </c>
      <c r="AY322" s="18" t="s">
        <v>127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79</v>
      </c>
      <c r="BK322" s="217">
        <f>ROUND(I322*H322,2)</f>
        <v>0</v>
      </c>
      <c r="BL322" s="18" t="s">
        <v>135</v>
      </c>
      <c r="BM322" s="216" t="s">
        <v>318</v>
      </c>
    </row>
    <row r="323" s="13" customFormat="1">
      <c r="A323" s="13"/>
      <c r="B323" s="218"/>
      <c r="C323" s="219"/>
      <c r="D323" s="220" t="s">
        <v>137</v>
      </c>
      <c r="E323" s="221" t="s">
        <v>19</v>
      </c>
      <c r="F323" s="222" t="s">
        <v>287</v>
      </c>
      <c r="G323" s="219"/>
      <c r="H323" s="221" t="s">
        <v>19</v>
      </c>
      <c r="I323" s="223"/>
      <c r="J323" s="219"/>
      <c r="K323" s="219"/>
      <c r="L323" s="224"/>
      <c r="M323" s="225"/>
      <c r="N323" s="226"/>
      <c r="O323" s="226"/>
      <c r="P323" s="226"/>
      <c r="Q323" s="226"/>
      <c r="R323" s="226"/>
      <c r="S323" s="226"/>
      <c r="T323" s="22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28" t="s">
        <v>137</v>
      </c>
      <c r="AU323" s="228" t="s">
        <v>81</v>
      </c>
      <c r="AV323" s="13" t="s">
        <v>79</v>
      </c>
      <c r="AW323" s="13" t="s">
        <v>33</v>
      </c>
      <c r="AX323" s="13" t="s">
        <v>71</v>
      </c>
      <c r="AY323" s="228" t="s">
        <v>127</v>
      </c>
    </row>
    <row r="324" s="13" customFormat="1">
      <c r="A324" s="13"/>
      <c r="B324" s="218"/>
      <c r="C324" s="219"/>
      <c r="D324" s="220" t="s">
        <v>137</v>
      </c>
      <c r="E324" s="221" t="s">
        <v>19</v>
      </c>
      <c r="F324" s="222" t="s">
        <v>139</v>
      </c>
      <c r="G324" s="219"/>
      <c r="H324" s="221" t="s">
        <v>19</v>
      </c>
      <c r="I324" s="223"/>
      <c r="J324" s="219"/>
      <c r="K324" s="219"/>
      <c r="L324" s="224"/>
      <c r="M324" s="225"/>
      <c r="N324" s="226"/>
      <c r="O324" s="226"/>
      <c r="P324" s="226"/>
      <c r="Q324" s="226"/>
      <c r="R324" s="226"/>
      <c r="S324" s="226"/>
      <c r="T324" s="22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28" t="s">
        <v>137</v>
      </c>
      <c r="AU324" s="228" t="s">
        <v>81</v>
      </c>
      <c r="AV324" s="13" t="s">
        <v>79</v>
      </c>
      <c r="AW324" s="13" t="s">
        <v>33</v>
      </c>
      <c r="AX324" s="13" t="s">
        <v>71</v>
      </c>
      <c r="AY324" s="228" t="s">
        <v>127</v>
      </c>
    </row>
    <row r="325" s="14" customFormat="1">
      <c r="A325" s="14"/>
      <c r="B325" s="229"/>
      <c r="C325" s="230"/>
      <c r="D325" s="220" t="s">
        <v>137</v>
      </c>
      <c r="E325" s="231" t="s">
        <v>19</v>
      </c>
      <c r="F325" s="232" t="s">
        <v>319</v>
      </c>
      <c r="G325" s="230"/>
      <c r="H325" s="233">
        <v>11.470000000000001</v>
      </c>
      <c r="I325" s="234"/>
      <c r="J325" s="230"/>
      <c r="K325" s="230"/>
      <c r="L325" s="235"/>
      <c r="M325" s="236"/>
      <c r="N325" s="237"/>
      <c r="O325" s="237"/>
      <c r="P325" s="237"/>
      <c r="Q325" s="237"/>
      <c r="R325" s="237"/>
      <c r="S325" s="237"/>
      <c r="T325" s="23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39" t="s">
        <v>137</v>
      </c>
      <c r="AU325" s="239" t="s">
        <v>81</v>
      </c>
      <c r="AV325" s="14" t="s">
        <v>81</v>
      </c>
      <c r="AW325" s="14" t="s">
        <v>33</v>
      </c>
      <c r="AX325" s="14" t="s">
        <v>71</v>
      </c>
      <c r="AY325" s="239" t="s">
        <v>127</v>
      </c>
    </row>
    <row r="326" s="14" customFormat="1">
      <c r="A326" s="14"/>
      <c r="B326" s="229"/>
      <c r="C326" s="230"/>
      <c r="D326" s="220" t="s">
        <v>137</v>
      </c>
      <c r="E326" s="231" t="s">
        <v>19</v>
      </c>
      <c r="F326" s="232" t="s">
        <v>216</v>
      </c>
      <c r="G326" s="230"/>
      <c r="H326" s="233">
        <v>-0.54000000000000004</v>
      </c>
      <c r="I326" s="234"/>
      <c r="J326" s="230"/>
      <c r="K326" s="230"/>
      <c r="L326" s="235"/>
      <c r="M326" s="236"/>
      <c r="N326" s="237"/>
      <c r="O326" s="237"/>
      <c r="P326" s="237"/>
      <c r="Q326" s="237"/>
      <c r="R326" s="237"/>
      <c r="S326" s="237"/>
      <c r="T326" s="23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39" t="s">
        <v>137</v>
      </c>
      <c r="AU326" s="239" t="s">
        <v>81</v>
      </c>
      <c r="AV326" s="14" t="s">
        <v>81</v>
      </c>
      <c r="AW326" s="14" t="s">
        <v>33</v>
      </c>
      <c r="AX326" s="14" t="s">
        <v>71</v>
      </c>
      <c r="AY326" s="239" t="s">
        <v>127</v>
      </c>
    </row>
    <row r="327" s="13" customFormat="1">
      <c r="A327" s="13"/>
      <c r="B327" s="218"/>
      <c r="C327" s="219"/>
      <c r="D327" s="220" t="s">
        <v>137</v>
      </c>
      <c r="E327" s="221" t="s">
        <v>19</v>
      </c>
      <c r="F327" s="222" t="s">
        <v>160</v>
      </c>
      <c r="G327" s="219"/>
      <c r="H327" s="221" t="s">
        <v>19</v>
      </c>
      <c r="I327" s="223"/>
      <c r="J327" s="219"/>
      <c r="K327" s="219"/>
      <c r="L327" s="224"/>
      <c r="M327" s="225"/>
      <c r="N327" s="226"/>
      <c r="O327" s="226"/>
      <c r="P327" s="226"/>
      <c r="Q327" s="226"/>
      <c r="R327" s="226"/>
      <c r="S327" s="226"/>
      <c r="T327" s="22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28" t="s">
        <v>137</v>
      </c>
      <c r="AU327" s="228" t="s">
        <v>81</v>
      </c>
      <c r="AV327" s="13" t="s">
        <v>79</v>
      </c>
      <c r="AW327" s="13" t="s">
        <v>33</v>
      </c>
      <c r="AX327" s="13" t="s">
        <v>71</v>
      </c>
      <c r="AY327" s="228" t="s">
        <v>127</v>
      </c>
    </row>
    <row r="328" s="14" customFormat="1">
      <c r="A328" s="14"/>
      <c r="B328" s="229"/>
      <c r="C328" s="230"/>
      <c r="D328" s="220" t="s">
        <v>137</v>
      </c>
      <c r="E328" s="231" t="s">
        <v>19</v>
      </c>
      <c r="F328" s="232" t="s">
        <v>154</v>
      </c>
      <c r="G328" s="230"/>
      <c r="H328" s="233">
        <v>1.8180000000000001</v>
      </c>
      <c r="I328" s="234"/>
      <c r="J328" s="230"/>
      <c r="K328" s="230"/>
      <c r="L328" s="235"/>
      <c r="M328" s="236"/>
      <c r="N328" s="237"/>
      <c r="O328" s="237"/>
      <c r="P328" s="237"/>
      <c r="Q328" s="237"/>
      <c r="R328" s="237"/>
      <c r="S328" s="237"/>
      <c r="T328" s="23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39" t="s">
        <v>137</v>
      </c>
      <c r="AU328" s="239" t="s">
        <v>81</v>
      </c>
      <c r="AV328" s="14" t="s">
        <v>81</v>
      </c>
      <c r="AW328" s="14" t="s">
        <v>33</v>
      </c>
      <c r="AX328" s="14" t="s">
        <v>71</v>
      </c>
      <c r="AY328" s="239" t="s">
        <v>127</v>
      </c>
    </row>
    <row r="329" s="14" customFormat="1">
      <c r="A329" s="14"/>
      <c r="B329" s="229"/>
      <c r="C329" s="230"/>
      <c r="D329" s="220" t="s">
        <v>137</v>
      </c>
      <c r="E329" s="231" t="s">
        <v>19</v>
      </c>
      <c r="F329" s="232" t="s">
        <v>154</v>
      </c>
      <c r="G329" s="230"/>
      <c r="H329" s="233">
        <v>1.8180000000000001</v>
      </c>
      <c r="I329" s="234"/>
      <c r="J329" s="230"/>
      <c r="K329" s="230"/>
      <c r="L329" s="235"/>
      <c r="M329" s="236"/>
      <c r="N329" s="237"/>
      <c r="O329" s="237"/>
      <c r="P329" s="237"/>
      <c r="Q329" s="237"/>
      <c r="R329" s="237"/>
      <c r="S329" s="237"/>
      <c r="T329" s="23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39" t="s">
        <v>137</v>
      </c>
      <c r="AU329" s="239" t="s">
        <v>81</v>
      </c>
      <c r="AV329" s="14" t="s">
        <v>81</v>
      </c>
      <c r="AW329" s="14" t="s">
        <v>33</v>
      </c>
      <c r="AX329" s="14" t="s">
        <v>71</v>
      </c>
      <c r="AY329" s="239" t="s">
        <v>127</v>
      </c>
    </row>
    <row r="330" s="15" customFormat="1">
      <c r="A330" s="15"/>
      <c r="B330" s="240"/>
      <c r="C330" s="241"/>
      <c r="D330" s="220" t="s">
        <v>137</v>
      </c>
      <c r="E330" s="242" t="s">
        <v>19</v>
      </c>
      <c r="F330" s="243" t="s">
        <v>142</v>
      </c>
      <c r="G330" s="241"/>
      <c r="H330" s="244">
        <v>14.565999999999999</v>
      </c>
      <c r="I330" s="245"/>
      <c r="J330" s="241"/>
      <c r="K330" s="241"/>
      <c r="L330" s="246"/>
      <c r="M330" s="247"/>
      <c r="N330" s="248"/>
      <c r="O330" s="248"/>
      <c r="P330" s="248"/>
      <c r="Q330" s="248"/>
      <c r="R330" s="248"/>
      <c r="S330" s="248"/>
      <c r="T330" s="249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0" t="s">
        <v>137</v>
      </c>
      <c r="AU330" s="250" t="s">
        <v>81</v>
      </c>
      <c r="AV330" s="15" t="s">
        <v>135</v>
      </c>
      <c r="AW330" s="15" t="s">
        <v>33</v>
      </c>
      <c r="AX330" s="15" t="s">
        <v>79</v>
      </c>
      <c r="AY330" s="250" t="s">
        <v>127</v>
      </c>
    </row>
    <row r="331" s="2" customFormat="1" ht="24.15" customHeight="1">
      <c r="A331" s="39"/>
      <c r="B331" s="40"/>
      <c r="C331" s="205" t="s">
        <v>320</v>
      </c>
      <c r="D331" s="205" t="s">
        <v>130</v>
      </c>
      <c r="E331" s="206" t="s">
        <v>321</v>
      </c>
      <c r="F331" s="207" t="s">
        <v>322</v>
      </c>
      <c r="G331" s="208" t="s">
        <v>152</v>
      </c>
      <c r="H331" s="209">
        <v>25.372</v>
      </c>
      <c r="I331" s="210"/>
      <c r="J331" s="211">
        <f>ROUND(I331*H331,2)</f>
        <v>0</v>
      </c>
      <c r="K331" s="207" t="s">
        <v>134</v>
      </c>
      <c r="L331" s="45"/>
      <c r="M331" s="212" t="s">
        <v>19</v>
      </c>
      <c r="N331" s="213" t="s">
        <v>42</v>
      </c>
      <c r="O331" s="85"/>
      <c r="P331" s="214">
        <f>O331*H331</f>
        <v>0</v>
      </c>
      <c r="Q331" s="214">
        <v>0</v>
      </c>
      <c r="R331" s="214">
        <f>Q331*H331</f>
        <v>0</v>
      </c>
      <c r="S331" s="214">
        <v>0.068000000000000005</v>
      </c>
      <c r="T331" s="215">
        <f>S331*H331</f>
        <v>1.7252960000000002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6" t="s">
        <v>135</v>
      </c>
      <c r="AT331" s="216" t="s">
        <v>130</v>
      </c>
      <c r="AU331" s="216" t="s">
        <v>81</v>
      </c>
      <c r="AY331" s="18" t="s">
        <v>127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8" t="s">
        <v>79</v>
      </c>
      <c r="BK331" s="217">
        <f>ROUND(I331*H331,2)</f>
        <v>0</v>
      </c>
      <c r="BL331" s="18" t="s">
        <v>135</v>
      </c>
      <c r="BM331" s="216" t="s">
        <v>323</v>
      </c>
    </row>
    <row r="332" s="13" customFormat="1">
      <c r="A332" s="13"/>
      <c r="B332" s="218"/>
      <c r="C332" s="219"/>
      <c r="D332" s="220" t="s">
        <v>137</v>
      </c>
      <c r="E332" s="221" t="s">
        <v>19</v>
      </c>
      <c r="F332" s="222" t="s">
        <v>287</v>
      </c>
      <c r="G332" s="219"/>
      <c r="H332" s="221" t="s">
        <v>19</v>
      </c>
      <c r="I332" s="223"/>
      <c r="J332" s="219"/>
      <c r="K332" s="219"/>
      <c r="L332" s="224"/>
      <c r="M332" s="225"/>
      <c r="N332" s="226"/>
      <c r="O332" s="226"/>
      <c r="P332" s="226"/>
      <c r="Q332" s="226"/>
      <c r="R332" s="226"/>
      <c r="S332" s="226"/>
      <c r="T332" s="22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28" t="s">
        <v>137</v>
      </c>
      <c r="AU332" s="228" t="s">
        <v>81</v>
      </c>
      <c r="AV332" s="13" t="s">
        <v>79</v>
      </c>
      <c r="AW332" s="13" t="s">
        <v>33</v>
      </c>
      <c r="AX332" s="13" t="s">
        <v>71</v>
      </c>
      <c r="AY332" s="228" t="s">
        <v>127</v>
      </c>
    </row>
    <row r="333" s="13" customFormat="1">
      <c r="A333" s="13"/>
      <c r="B333" s="218"/>
      <c r="C333" s="219"/>
      <c r="D333" s="220" t="s">
        <v>137</v>
      </c>
      <c r="E333" s="221" t="s">
        <v>19</v>
      </c>
      <c r="F333" s="222" t="s">
        <v>139</v>
      </c>
      <c r="G333" s="219"/>
      <c r="H333" s="221" t="s">
        <v>19</v>
      </c>
      <c r="I333" s="223"/>
      <c r="J333" s="219"/>
      <c r="K333" s="219"/>
      <c r="L333" s="224"/>
      <c r="M333" s="225"/>
      <c r="N333" s="226"/>
      <c r="O333" s="226"/>
      <c r="P333" s="226"/>
      <c r="Q333" s="226"/>
      <c r="R333" s="226"/>
      <c r="S333" s="226"/>
      <c r="T333" s="22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28" t="s">
        <v>137</v>
      </c>
      <c r="AU333" s="228" t="s">
        <v>81</v>
      </c>
      <c r="AV333" s="13" t="s">
        <v>79</v>
      </c>
      <c r="AW333" s="13" t="s">
        <v>33</v>
      </c>
      <c r="AX333" s="13" t="s">
        <v>71</v>
      </c>
      <c r="AY333" s="228" t="s">
        <v>127</v>
      </c>
    </row>
    <row r="334" s="14" customFormat="1">
      <c r="A334" s="14"/>
      <c r="B334" s="229"/>
      <c r="C334" s="230"/>
      <c r="D334" s="220" t="s">
        <v>137</v>
      </c>
      <c r="E334" s="231" t="s">
        <v>19</v>
      </c>
      <c r="F334" s="232" t="s">
        <v>324</v>
      </c>
      <c r="G334" s="230"/>
      <c r="H334" s="233">
        <v>31</v>
      </c>
      <c r="I334" s="234"/>
      <c r="J334" s="230"/>
      <c r="K334" s="230"/>
      <c r="L334" s="235"/>
      <c r="M334" s="236"/>
      <c r="N334" s="237"/>
      <c r="O334" s="237"/>
      <c r="P334" s="237"/>
      <c r="Q334" s="237"/>
      <c r="R334" s="237"/>
      <c r="S334" s="237"/>
      <c r="T334" s="238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39" t="s">
        <v>137</v>
      </c>
      <c r="AU334" s="239" t="s">
        <v>81</v>
      </c>
      <c r="AV334" s="14" t="s">
        <v>81</v>
      </c>
      <c r="AW334" s="14" t="s">
        <v>33</v>
      </c>
      <c r="AX334" s="14" t="s">
        <v>71</v>
      </c>
      <c r="AY334" s="239" t="s">
        <v>127</v>
      </c>
    </row>
    <row r="335" s="14" customFormat="1">
      <c r="A335" s="14"/>
      <c r="B335" s="229"/>
      <c r="C335" s="230"/>
      <c r="D335" s="220" t="s">
        <v>137</v>
      </c>
      <c r="E335" s="231" t="s">
        <v>19</v>
      </c>
      <c r="F335" s="232" t="s">
        <v>325</v>
      </c>
      <c r="G335" s="230"/>
      <c r="H335" s="233">
        <v>-5.6280000000000001</v>
      </c>
      <c r="I335" s="234"/>
      <c r="J335" s="230"/>
      <c r="K335" s="230"/>
      <c r="L335" s="235"/>
      <c r="M335" s="236"/>
      <c r="N335" s="237"/>
      <c r="O335" s="237"/>
      <c r="P335" s="237"/>
      <c r="Q335" s="237"/>
      <c r="R335" s="237"/>
      <c r="S335" s="237"/>
      <c r="T335" s="23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39" t="s">
        <v>137</v>
      </c>
      <c r="AU335" s="239" t="s">
        <v>81</v>
      </c>
      <c r="AV335" s="14" t="s">
        <v>81</v>
      </c>
      <c r="AW335" s="14" t="s">
        <v>33</v>
      </c>
      <c r="AX335" s="14" t="s">
        <v>71</v>
      </c>
      <c r="AY335" s="239" t="s">
        <v>127</v>
      </c>
    </row>
    <row r="336" s="15" customFormat="1">
      <c r="A336" s="15"/>
      <c r="B336" s="240"/>
      <c r="C336" s="241"/>
      <c r="D336" s="220" t="s">
        <v>137</v>
      </c>
      <c r="E336" s="242" t="s">
        <v>19</v>
      </c>
      <c r="F336" s="243" t="s">
        <v>142</v>
      </c>
      <c r="G336" s="241"/>
      <c r="H336" s="244">
        <v>25.372</v>
      </c>
      <c r="I336" s="245"/>
      <c r="J336" s="241"/>
      <c r="K336" s="241"/>
      <c r="L336" s="246"/>
      <c r="M336" s="247"/>
      <c r="N336" s="248"/>
      <c r="O336" s="248"/>
      <c r="P336" s="248"/>
      <c r="Q336" s="248"/>
      <c r="R336" s="248"/>
      <c r="S336" s="248"/>
      <c r="T336" s="249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0" t="s">
        <v>137</v>
      </c>
      <c r="AU336" s="250" t="s">
        <v>81</v>
      </c>
      <c r="AV336" s="15" t="s">
        <v>135</v>
      </c>
      <c r="AW336" s="15" t="s">
        <v>33</v>
      </c>
      <c r="AX336" s="15" t="s">
        <v>79</v>
      </c>
      <c r="AY336" s="250" t="s">
        <v>127</v>
      </c>
    </row>
    <row r="337" s="12" customFormat="1" ht="22.8" customHeight="1">
      <c r="A337" s="12"/>
      <c r="B337" s="189"/>
      <c r="C337" s="190"/>
      <c r="D337" s="191" t="s">
        <v>70</v>
      </c>
      <c r="E337" s="203" t="s">
        <v>326</v>
      </c>
      <c r="F337" s="203" t="s">
        <v>327</v>
      </c>
      <c r="G337" s="190"/>
      <c r="H337" s="190"/>
      <c r="I337" s="193"/>
      <c r="J337" s="204">
        <f>BK337</f>
        <v>0</v>
      </c>
      <c r="K337" s="190"/>
      <c r="L337" s="195"/>
      <c r="M337" s="196"/>
      <c r="N337" s="197"/>
      <c r="O337" s="197"/>
      <c r="P337" s="198">
        <f>SUM(P338:P343)</f>
        <v>0</v>
      </c>
      <c r="Q337" s="197"/>
      <c r="R337" s="198">
        <f>SUM(R338:R343)</f>
        <v>0</v>
      </c>
      <c r="S337" s="197"/>
      <c r="T337" s="199">
        <f>SUM(T338:T343)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00" t="s">
        <v>79</v>
      </c>
      <c r="AT337" s="201" t="s">
        <v>70</v>
      </c>
      <c r="AU337" s="201" t="s">
        <v>79</v>
      </c>
      <c r="AY337" s="200" t="s">
        <v>127</v>
      </c>
      <c r="BK337" s="202">
        <f>SUM(BK338:BK343)</f>
        <v>0</v>
      </c>
    </row>
    <row r="338" s="2" customFormat="1" ht="24.15" customHeight="1">
      <c r="A338" s="39"/>
      <c r="B338" s="40"/>
      <c r="C338" s="205" t="s">
        <v>328</v>
      </c>
      <c r="D338" s="205" t="s">
        <v>130</v>
      </c>
      <c r="E338" s="206" t="s">
        <v>329</v>
      </c>
      <c r="F338" s="207" t="s">
        <v>330</v>
      </c>
      <c r="G338" s="208" t="s">
        <v>145</v>
      </c>
      <c r="H338" s="209">
        <v>5.1719999999999997</v>
      </c>
      <c r="I338" s="210"/>
      <c r="J338" s="211">
        <f>ROUND(I338*H338,2)</f>
        <v>0</v>
      </c>
      <c r="K338" s="207" t="s">
        <v>134</v>
      </c>
      <c r="L338" s="45"/>
      <c r="M338" s="212" t="s">
        <v>19</v>
      </c>
      <c r="N338" s="213" t="s">
        <v>42</v>
      </c>
      <c r="O338" s="85"/>
      <c r="P338" s="214">
        <f>O338*H338</f>
        <v>0</v>
      </c>
      <c r="Q338" s="214">
        <v>0</v>
      </c>
      <c r="R338" s="214">
        <f>Q338*H338</f>
        <v>0</v>
      </c>
      <c r="S338" s="214">
        <v>0</v>
      </c>
      <c r="T338" s="215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6" t="s">
        <v>135</v>
      </c>
      <c r="AT338" s="216" t="s">
        <v>130</v>
      </c>
      <c r="AU338" s="216" t="s">
        <v>81</v>
      </c>
      <c r="AY338" s="18" t="s">
        <v>127</v>
      </c>
      <c r="BE338" s="217">
        <f>IF(N338="základní",J338,0)</f>
        <v>0</v>
      </c>
      <c r="BF338" s="217">
        <f>IF(N338="snížená",J338,0)</f>
        <v>0</v>
      </c>
      <c r="BG338" s="217">
        <f>IF(N338="zákl. přenesená",J338,0)</f>
        <v>0</v>
      </c>
      <c r="BH338" s="217">
        <f>IF(N338="sníž. přenesená",J338,0)</f>
        <v>0</v>
      </c>
      <c r="BI338" s="217">
        <f>IF(N338="nulová",J338,0)</f>
        <v>0</v>
      </c>
      <c r="BJ338" s="18" t="s">
        <v>79</v>
      </c>
      <c r="BK338" s="217">
        <f>ROUND(I338*H338,2)</f>
        <v>0</v>
      </c>
      <c r="BL338" s="18" t="s">
        <v>135</v>
      </c>
      <c r="BM338" s="216" t="s">
        <v>331</v>
      </c>
    </row>
    <row r="339" s="2" customFormat="1" ht="14.4" customHeight="1">
      <c r="A339" s="39"/>
      <c r="B339" s="40"/>
      <c r="C339" s="205" t="s">
        <v>332</v>
      </c>
      <c r="D339" s="205" t="s">
        <v>130</v>
      </c>
      <c r="E339" s="206" t="s">
        <v>333</v>
      </c>
      <c r="F339" s="207" t="s">
        <v>334</v>
      </c>
      <c r="G339" s="208" t="s">
        <v>145</v>
      </c>
      <c r="H339" s="209">
        <v>5.1719999999999997</v>
      </c>
      <c r="I339" s="210"/>
      <c r="J339" s="211">
        <f>ROUND(I339*H339,2)</f>
        <v>0</v>
      </c>
      <c r="K339" s="207" t="s">
        <v>134</v>
      </c>
      <c r="L339" s="45"/>
      <c r="M339" s="212" t="s">
        <v>19</v>
      </c>
      <c r="N339" s="213" t="s">
        <v>42</v>
      </c>
      <c r="O339" s="85"/>
      <c r="P339" s="214">
        <f>O339*H339</f>
        <v>0</v>
      </c>
      <c r="Q339" s="214">
        <v>0</v>
      </c>
      <c r="R339" s="214">
        <f>Q339*H339</f>
        <v>0</v>
      </c>
      <c r="S339" s="214">
        <v>0</v>
      </c>
      <c r="T339" s="215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6" t="s">
        <v>135</v>
      </c>
      <c r="AT339" s="216" t="s">
        <v>130</v>
      </c>
      <c r="AU339" s="216" t="s">
        <v>81</v>
      </c>
      <c r="AY339" s="18" t="s">
        <v>127</v>
      </c>
      <c r="BE339" s="217">
        <f>IF(N339="základní",J339,0)</f>
        <v>0</v>
      </c>
      <c r="BF339" s="217">
        <f>IF(N339="snížená",J339,0)</f>
        <v>0</v>
      </c>
      <c r="BG339" s="217">
        <f>IF(N339="zákl. přenesená",J339,0)</f>
        <v>0</v>
      </c>
      <c r="BH339" s="217">
        <f>IF(N339="sníž. přenesená",J339,0)</f>
        <v>0</v>
      </c>
      <c r="BI339" s="217">
        <f>IF(N339="nulová",J339,0)</f>
        <v>0</v>
      </c>
      <c r="BJ339" s="18" t="s">
        <v>79</v>
      </c>
      <c r="BK339" s="217">
        <f>ROUND(I339*H339,2)</f>
        <v>0</v>
      </c>
      <c r="BL339" s="18" t="s">
        <v>135</v>
      </c>
      <c r="BM339" s="216" t="s">
        <v>335</v>
      </c>
    </row>
    <row r="340" s="2" customFormat="1" ht="24.15" customHeight="1">
      <c r="A340" s="39"/>
      <c r="B340" s="40"/>
      <c r="C340" s="205" t="s">
        <v>336</v>
      </c>
      <c r="D340" s="205" t="s">
        <v>130</v>
      </c>
      <c r="E340" s="206" t="s">
        <v>337</v>
      </c>
      <c r="F340" s="207" t="s">
        <v>338</v>
      </c>
      <c r="G340" s="208" t="s">
        <v>145</v>
      </c>
      <c r="H340" s="209">
        <v>72.408000000000001</v>
      </c>
      <c r="I340" s="210"/>
      <c r="J340" s="211">
        <f>ROUND(I340*H340,2)</f>
        <v>0</v>
      </c>
      <c r="K340" s="207" t="s">
        <v>134</v>
      </c>
      <c r="L340" s="45"/>
      <c r="M340" s="212" t="s">
        <v>19</v>
      </c>
      <c r="N340" s="213" t="s">
        <v>42</v>
      </c>
      <c r="O340" s="85"/>
      <c r="P340" s="214">
        <f>O340*H340</f>
        <v>0</v>
      </c>
      <c r="Q340" s="214">
        <v>0</v>
      </c>
      <c r="R340" s="214">
        <f>Q340*H340</f>
        <v>0</v>
      </c>
      <c r="S340" s="214">
        <v>0</v>
      </c>
      <c r="T340" s="215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6" t="s">
        <v>135</v>
      </c>
      <c r="AT340" s="216" t="s">
        <v>130</v>
      </c>
      <c r="AU340" s="216" t="s">
        <v>81</v>
      </c>
      <c r="AY340" s="18" t="s">
        <v>127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8" t="s">
        <v>79</v>
      </c>
      <c r="BK340" s="217">
        <f>ROUND(I340*H340,2)</f>
        <v>0</v>
      </c>
      <c r="BL340" s="18" t="s">
        <v>135</v>
      </c>
      <c r="BM340" s="216" t="s">
        <v>339</v>
      </c>
    </row>
    <row r="341" s="14" customFormat="1">
      <c r="A341" s="14"/>
      <c r="B341" s="229"/>
      <c r="C341" s="230"/>
      <c r="D341" s="220" t="s">
        <v>137</v>
      </c>
      <c r="E341" s="231" t="s">
        <v>19</v>
      </c>
      <c r="F341" s="232" t="s">
        <v>340</v>
      </c>
      <c r="G341" s="230"/>
      <c r="H341" s="233">
        <v>72.408000000000001</v>
      </c>
      <c r="I341" s="234"/>
      <c r="J341" s="230"/>
      <c r="K341" s="230"/>
      <c r="L341" s="235"/>
      <c r="M341" s="236"/>
      <c r="N341" s="237"/>
      <c r="O341" s="237"/>
      <c r="P341" s="237"/>
      <c r="Q341" s="237"/>
      <c r="R341" s="237"/>
      <c r="S341" s="237"/>
      <c r="T341" s="23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39" t="s">
        <v>137</v>
      </c>
      <c r="AU341" s="239" t="s">
        <v>81</v>
      </c>
      <c r="AV341" s="14" t="s">
        <v>81</v>
      </c>
      <c r="AW341" s="14" t="s">
        <v>33</v>
      </c>
      <c r="AX341" s="14" t="s">
        <v>71</v>
      </c>
      <c r="AY341" s="239" t="s">
        <v>127</v>
      </c>
    </row>
    <row r="342" s="15" customFormat="1">
      <c r="A342" s="15"/>
      <c r="B342" s="240"/>
      <c r="C342" s="241"/>
      <c r="D342" s="220" t="s">
        <v>137</v>
      </c>
      <c r="E342" s="242" t="s">
        <v>19</v>
      </c>
      <c r="F342" s="243" t="s">
        <v>142</v>
      </c>
      <c r="G342" s="241"/>
      <c r="H342" s="244">
        <v>72.408000000000001</v>
      </c>
      <c r="I342" s="245"/>
      <c r="J342" s="241"/>
      <c r="K342" s="241"/>
      <c r="L342" s="246"/>
      <c r="M342" s="247"/>
      <c r="N342" s="248"/>
      <c r="O342" s="248"/>
      <c r="P342" s="248"/>
      <c r="Q342" s="248"/>
      <c r="R342" s="248"/>
      <c r="S342" s="248"/>
      <c r="T342" s="249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0" t="s">
        <v>137</v>
      </c>
      <c r="AU342" s="250" t="s">
        <v>81</v>
      </c>
      <c r="AV342" s="15" t="s">
        <v>135</v>
      </c>
      <c r="AW342" s="15" t="s">
        <v>33</v>
      </c>
      <c r="AX342" s="15" t="s">
        <v>79</v>
      </c>
      <c r="AY342" s="250" t="s">
        <v>127</v>
      </c>
    </row>
    <row r="343" s="2" customFormat="1" ht="24.15" customHeight="1">
      <c r="A343" s="39"/>
      <c r="B343" s="40"/>
      <c r="C343" s="205" t="s">
        <v>341</v>
      </c>
      <c r="D343" s="205" t="s">
        <v>130</v>
      </c>
      <c r="E343" s="206" t="s">
        <v>342</v>
      </c>
      <c r="F343" s="207" t="s">
        <v>343</v>
      </c>
      <c r="G343" s="208" t="s">
        <v>145</v>
      </c>
      <c r="H343" s="209">
        <v>5.1719999999999997</v>
      </c>
      <c r="I343" s="210"/>
      <c r="J343" s="211">
        <f>ROUND(I343*H343,2)</f>
        <v>0</v>
      </c>
      <c r="K343" s="207" t="s">
        <v>134</v>
      </c>
      <c r="L343" s="45"/>
      <c r="M343" s="212" t="s">
        <v>19</v>
      </c>
      <c r="N343" s="213" t="s">
        <v>42</v>
      </c>
      <c r="O343" s="85"/>
      <c r="P343" s="214">
        <f>O343*H343</f>
        <v>0</v>
      </c>
      <c r="Q343" s="214">
        <v>0</v>
      </c>
      <c r="R343" s="214">
        <f>Q343*H343</f>
        <v>0</v>
      </c>
      <c r="S343" s="214">
        <v>0</v>
      </c>
      <c r="T343" s="215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6" t="s">
        <v>135</v>
      </c>
      <c r="AT343" s="216" t="s">
        <v>130</v>
      </c>
      <c r="AU343" s="216" t="s">
        <v>81</v>
      </c>
      <c r="AY343" s="18" t="s">
        <v>127</v>
      </c>
      <c r="BE343" s="217">
        <f>IF(N343="základní",J343,0)</f>
        <v>0</v>
      </c>
      <c r="BF343" s="217">
        <f>IF(N343="snížená",J343,0)</f>
        <v>0</v>
      </c>
      <c r="BG343" s="217">
        <f>IF(N343="zákl. přenesená",J343,0)</f>
        <v>0</v>
      </c>
      <c r="BH343" s="217">
        <f>IF(N343="sníž. přenesená",J343,0)</f>
        <v>0</v>
      </c>
      <c r="BI343" s="217">
        <f>IF(N343="nulová",J343,0)</f>
        <v>0</v>
      </c>
      <c r="BJ343" s="18" t="s">
        <v>79</v>
      </c>
      <c r="BK343" s="217">
        <f>ROUND(I343*H343,2)</f>
        <v>0</v>
      </c>
      <c r="BL343" s="18" t="s">
        <v>135</v>
      </c>
      <c r="BM343" s="216" t="s">
        <v>344</v>
      </c>
    </row>
    <row r="344" s="12" customFormat="1" ht="22.8" customHeight="1">
      <c r="A344" s="12"/>
      <c r="B344" s="189"/>
      <c r="C344" s="190"/>
      <c r="D344" s="191" t="s">
        <v>70</v>
      </c>
      <c r="E344" s="203" t="s">
        <v>345</v>
      </c>
      <c r="F344" s="203" t="s">
        <v>346</v>
      </c>
      <c r="G344" s="190"/>
      <c r="H344" s="190"/>
      <c r="I344" s="193"/>
      <c r="J344" s="204">
        <f>BK344</f>
        <v>0</v>
      </c>
      <c r="K344" s="190"/>
      <c r="L344" s="195"/>
      <c r="M344" s="196"/>
      <c r="N344" s="197"/>
      <c r="O344" s="197"/>
      <c r="P344" s="198">
        <f>P345</f>
        <v>0</v>
      </c>
      <c r="Q344" s="197"/>
      <c r="R344" s="198">
        <f>R345</f>
        <v>0</v>
      </c>
      <c r="S344" s="197"/>
      <c r="T344" s="199">
        <f>T345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0" t="s">
        <v>79</v>
      </c>
      <c r="AT344" s="201" t="s">
        <v>70</v>
      </c>
      <c r="AU344" s="201" t="s">
        <v>79</v>
      </c>
      <c r="AY344" s="200" t="s">
        <v>127</v>
      </c>
      <c r="BK344" s="202">
        <f>BK345</f>
        <v>0</v>
      </c>
    </row>
    <row r="345" s="2" customFormat="1" ht="24.15" customHeight="1">
      <c r="A345" s="39"/>
      <c r="B345" s="40"/>
      <c r="C345" s="205" t="s">
        <v>347</v>
      </c>
      <c r="D345" s="205" t="s">
        <v>130</v>
      </c>
      <c r="E345" s="206" t="s">
        <v>348</v>
      </c>
      <c r="F345" s="207" t="s">
        <v>349</v>
      </c>
      <c r="G345" s="208" t="s">
        <v>145</v>
      </c>
      <c r="H345" s="209">
        <v>4.5759999999999996</v>
      </c>
      <c r="I345" s="210"/>
      <c r="J345" s="211">
        <f>ROUND(I345*H345,2)</f>
        <v>0</v>
      </c>
      <c r="K345" s="207" t="s">
        <v>134</v>
      </c>
      <c r="L345" s="45"/>
      <c r="M345" s="212" t="s">
        <v>19</v>
      </c>
      <c r="N345" s="213" t="s">
        <v>42</v>
      </c>
      <c r="O345" s="85"/>
      <c r="P345" s="214">
        <f>O345*H345</f>
        <v>0</v>
      </c>
      <c r="Q345" s="214">
        <v>0</v>
      </c>
      <c r="R345" s="214">
        <f>Q345*H345</f>
        <v>0</v>
      </c>
      <c r="S345" s="214">
        <v>0</v>
      </c>
      <c r="T345" s="21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6" t="s">
        <v>135</v>
      </c>
      <c r="AT345" s="216" t="s">
        <v>130</v>
      </c>
      <c r="AU345" s="216" t="s">
        <v>81</v>
      </c>
      <c r="AY345" s="18" t="s">
        <v>127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8" t="s">
        <v>79</v>
      </c>
      <c r="BK345" s="217">
        <f>ROUND(I345*H345,2)</f>
        <v>0</v>
      </c>
      <c r="BL345" s="18" t="s">
        <v>135</v>
      </c>
      <c r="BM345" s="216" t="s">
        <v>350</v>
      </c>
    </row>
    <row r="346" s="12" customFormat="1" ht="25.92" customHeight="1">
      <c r="A346" s="12"/>
      <c r="B346" s="189"/>
      <c r="C346" s="190"/>
      <c r="D346" s="191" t="s">
        <v>70</v>
      </c>
      <c r="E346" s="192" t="s">
        <v>351</v>
      </c>
      <c r="F346" s="192" t="s">
        <v>352</v>
      </c>
      <c r="G346" s="190"/>
      <c r="H346" s="190"/>
      <c r="I346" s="193"/>
      <c r="J346" s="194">
        <f>BK346</f>
        <v>0</v>
      </c>
      <c r="K346" s="190"/>
      <c r="L346" s="195"/>
      <c r="M346" s="196"/>
      <c r="N346" s="197"/>
      <c r="O346" s="197"/>
      <c r="P346" s="198">
        <f>P347+P361+P392+P426+P443+P453+P470+P535+P558+P608+P635+P671</f>
        <v>0</v>
      </c>
      <c r="Q346" s="197"/>
      <c r="R346" s="198">
        <f>R347+R361+R392+R426+R443+R453+R470+R535+R558+R608+R635+R671</f>
        <v>2.3522239599999999</v>
      </c>
      <c r="S346" s="197"/>
      <c r="T346" s="199">
        <f>T347+T361+T392+T426+T443+T453+T470+T535+T558+T608+T635+T671</f>
        <v>0.26775221999999999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0" t="s">
        <v>81</v>
      </c>
      <c r="AT346" s="201" t="s">
        <v>70</v>
      </c>
      <c r="AU346" s="201" t="s">
        <v>71</v>
      </c>
      <c r="AY346" s="200" t="s">
        <v>127</v>
      </c>
      <c r="BK346" s="202">
        <f>BK347+BK361+BK392+BK426+BK443+BK453+BK470+BK535+BK558+BK608+BK635+BK671</f>
        <v>0</v>
      </c>
    </row>
    <row r="347" s="12" customFormat="1" ht="22.8" customHeight="1">
      <c r="A347" s="12"/>
      <c r="B347" s="189"/>
      <c r="C347" s="190"/>
      <c r="D347" s="191" t="s">
        <v>70</v>
      </c>
      <c r="E347" s="203" t="s">
        <v>353</v>
      </c>
      <c r="F347" s="203" t="s">
        <v>354</v>
      </c>
      <c r="G347" s="190"/>
      <c r="H347" s="190"/>
      <c r="I347" s="193"/>
      <c r="J347" s="204">
        <f>BK347</f>
        <v>0</v>
      </c>
      <c r="K347" s="190"/>
      <c r="L347" s="195"/>
      <c r="M347" s="196"/>
      <c r="N347" s="197"/>
      <c r="O347" s="197"/>
      <c r="P347" s="198">
        <f>SUM(P348:P360)</f>
        <v>0</v>
      </c>
      <c r="Q347" s="197"/>
      <c r="R347" s="198">
        <f>SUM(R348:R360)</f>
        <v>0.24670799999999998</v>
      </c>
      <c r="S347" s="197"/>
      <c r="T347" s="199">
        <f>SUM(T348:T360)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0" t="s">
        <v>81</v>
      </c>
      <c r="AT347" s="201" t="s">
        <v>70</v>
      </c>
      <c r="AU347" s="201" t="s">
        <v>79</v>
      </c>
      <c r="AY347" s="200" t="s">
        <v>127</v>
      </c>
      <c r="BK347" s="202">
        <f>SUM(BK348:BK360)</f>
        <v>0</v>
      </c>
    </row>
    <row r="348" s="2" customFormat="1" ht="14.4" customHeight="1">
      <c r="A348" s="39"/>
      <c r="B348" s="40"/>
      <c r="C348" s="205" t="s">
        <v>355</v>
      </c>
      <c r="D348" s="205" t="s">
        <v>130</v>
      </c>
      <c r="E348" s="206" t="s">
        <v>356</v>
      </c>
      <c r="F348" s="207" t="s">
        <v>357</v>
      </c>
      <c r="G348" s="208" t="s">
        <v>152</v>
      </c>
      <c r="H348" s="209">
        <v>13.390000000000001</v>
      </c>
      <c r="I348" s="210"/>
      <c r="J348" s="211">
        <f>ROUND(I348*H348,2)</f>
        <v>0</v>
      </c>
      <c r="K348" s="207" t="s">
        <v>134</v>
      </c>
      <c r="L348" s="45"/>
      <c r="M348" s="212" t="s">
        <v>19</v>
      </c>
      <c r="N348" s="213" t="s">
        <v>42</v>
      </c>
      <c r="O348" s="85"/>
      <c r="P348" s="214">
        <f>O348*H348</f>
        <v>0</v>
      </c>
      <c r="Q348" s="214">
        <v>0.0044999999999999997</v>
      </c>
      <c r="R348" s="214">
        <f>Q348*H348</f>
        <v>0.060254999999999996</v>
      </c>
      <c r="S348" s="214">
        <v>0</v>
      </c>
      <c r="T348" s="21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6" t="s">
        <v>234</v>
      </c>
      <c r="AT348" s="216" t="s">
        <v>130</v>
      </c>
      <c r="AU348" s="216" t="s">
        <v>81</v>
      </c>
      <c r="AY348" s="18" t="s">
        <v>127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8" t="s">
        <v>79</v>
      </c>
      <c r="BK348" s="217">
        <f>ROUND(I348*H348,2)</f>
        <v>0</v>
      </c>
      <c r="BL348" s="18" t="s">
        <v>234</v>
      </c>
      <c r="BM348" s="216" t="s">
        <v>358</v>
      </c>
    </row>
    <row r="349" s="13" customFormat="1">
      <c r="A349" s="13"/>
      <c r="B349" s="218"/>
      <c r="C349" s="219"/>
      <c r="D349" s="220" t="s">
        <v>137</v>
      </c>
      <c r="E349" s="221" t="s">
        <v>19</v>
      </c>
      <c r="F349" s="222" t="s">
        <v>138</v>
      </c>
      <c r="G349" s="219"/>
      <c r="H349" s="221" t="s">
        <v>19</v>
      </c>
      <c r="I349" s="223"/>
      <c r="J349" s="219"/>
      <c r="K349" s="219"/>
      <c r="L349" s="224"/>
      <c r="M349" s="225"/>
      <c r="N349" s="226"/>
      <c r="O349" s="226"/>
      <c r="P349" s="226"/>
      <c r="Q349" s="226"/>
      <c r="R349" s="226"/>
      <c r="S349" s="226"/>
      <c r="T349" s="22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28" t="s">
        <v>137</v>
      </c>
      <c r="AU349" s="228" t="s">
        <v>81</v>
      </c>
      <c r="AV349" s="13" t="s">
        <v>79</v>
      </c>
      <c r="AW349" s="13" t="s">
        <v>33</v>
      </c>
      <c r="AX349" s="13" t="s">
        <v>71</v>
      </c>
      <c r="AY349" s="228" t="s">
        <v>127</v>
      </c>
    </row>
    <row r="350" s="13" customFormat="1">
      <c r="A350" s="13"/>
      <c r="B350" s="218"/>
      <c r="C350" s="219"/>
      <c r="D350" s="220" t="s">
        <v>137</v>
      </c>
      <c r="E350" s="221" t="s">
        <v>19</v>
      </c>
      <c r="F350" s="222" t="s">
        <v>139</v>
      </c>
      <c r="G350" s="219"/>
      <c r="H350" s="221" t="s">
        <v>19</v>
      </c>
      <c r="I350" s="223"/>
      <c r="J350" s="219"/>
      <c r="K350" s="219"/>
      <c r="L350" s="224"/>
      <c r="M350" s="225"/>
      <c r="N350" s="226"/>
      <c r="O350" s="226"/>
      <c r="P350" s="226"/>
      <c r="Q350" s="226"/>
      <c r="R350" s="226"/>
      <c r="S350" s="226"/>
      <c r="T350" s="22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28" t="s">
        <v>137</v>
      </c>
      <c r="AU350" s="228" t="s">
        <v>81</v>
      </c>
      <c r="AV350" s="13" t="s">
        <v>79</v>
      </c>
      <c r="AW350" s="13" t="s">
        <v>33</v>
      </c>
      <c r="AX350" s="13" t="s">
        <v>71</v>
      </c>
      <c r="AY350" s="228" t="s">
        <v>127</v>
      </c>
    </row>
    <row r="351" s="14" customFormat="1">
      <c r="A351" s="14"/>
      <c r="B351" s="229"/>
      <c r="C351" s="230"/>
      <c r="D351" s="220" t="s">
        <v>137</v>
      </c>
      <c r="E351" s="231" t="s">
        <v>19</v>
      </c>
      <c r="F351" s="232" t="s">
        <v>238</v>
      </c>
      <c r="G351" s="230"/>
      <c r="H351" s="233">
        <v>13.390000000000001</v>
      </c>
      <c r="I351" s="234"/>
      <c r="J351" s="230"/>
      <c r="K351" s="230"/>
      <c r="L351" s="235"/>
      <c r="M351" s="236"/>
      <c r="N351" s="237"/>
      <c r="O351" s="237"/>
      <c r="P351" s="237"/>
      <c r="Q351" s="237"/>
      <c r="R351" s="237"/>
      <c r="S351" s="237"/>
      <c r="T351" s="23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39" t="s">
        <v>137</v>
      </c>
      <c r="AU351" s="239" t="s">
        <v>81</v>
      </c>
      <c r="AV351" s="14" t="s">
        <v>81</v>
      </c>
      <c r="AW351" s="14" t="s">
        <v>33</v>
      </c>
      <c r="AX351" s="14" t="s">
        <v>71</v>
      </c>
      <c r="AY351" s="239" t="s">
        <v>127</v>
      </c>
    </row>
    <row r="352" s="15" customFormat="1">
      <c r="A352" s="15"/>
      <c r="B352" s="240"/>
      <c r="C352" s="241"/>
      <c r="D352" s="220" t="s">
        <v>137</v>
      </c>
      <c r="E352" s="242" t="s">
        <v>19</v>
      </c>
      <c r="F352" s="243" t="s">
        <v>142</v>
      </c>
      <c r="G352" s="241"/>
      <c r="H352" s="244">
        <v>13.390000000000001</v>
      </c>
      <c r="I352" s="245"/>
      <c r="J352" s="241"/>
      <c r="K352" s="241"/>
      <c r="L352" s="246"/>
      <c r="M352" s="247"/>
      <c r="N352" s="248"/>
      <c r="O352" s="248"/>
      <c r="P352" s="248"/>
      <c r="Q352" s="248"/>
      <c r="R352" s="248"/>
      <c r="S352" s="248"/>
      <c r="T352" s="249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0" t="s">
        <v>137</v>
      </c>
      <c r="AU352" s="250" t="s">
        <v>81</v>
      </c>
      <c r="AV352" s="15" t="s">
        <v>135</v>
      </c>
      <c r="AW352" s="15" t="s">
        <v>33</v>
      </c>
      <c r="AX352" s="15" t="s">
        <v>79</v>
      </c>
      <c r="AY352" s="250" t="s">
        <v>127</v>
      </c>
    </row>
    <row r="353" s="2" customFormat="1" ht="14.4" customHeight="1">
      <c r="A353" s="39"/>
      <c r="B353" s="40"/>
      <c r="C353" s="205" t="s">
        <v>359</v>
      </c>
      <c r="D353" s="205" t="s">
        <v>130</v>
      </c>
      <c r="E353" s="206" t="s">
        <v>360</v>
      </c>
      <c r="F353" s="207" t="s">
        <v>361</v>
      </c>
      <c r="G353" s="208" t="s">
        <v>152</v>
      </c>
      <c r="H353" s="209">
        <v>41.433999999999998</v>
      </c>
      <c r="I353" s="210"/>
      <c r="J353" s="211">
        <f>ROUND(I353*H353,2)</f>
        <v>0</v>
      </c>
      <c r="K353" s="207" t="s">
        <v>134</v>
      </c>
      <c r="L353" s="45"/>
      <c r="M353" s="212" t="s">
        <v>19</v>
      </c>
      <c r="N353" s="213" t="s">
        <v>42</v>
      </c>
      <c r="O353" s="85"/>
      <c r="P353" s="214">
        <f>O353*H353</f>
        <v>0</v>
      </c>
      <c r="Q353" s="214">
        <v>0.0044999999999999997</v>
      </c>
      <c r="R353" s="214">
        <f>Q353*H353</f>
        <v>0.18645299999999998</v>
      </c>
      <c r="S353" s="214">
        <v>0</v>
      </c>
      <c r="T353" s="21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6" t="s">
        <v>234</v>
      </c>
      <c r="AT353" s="216" t="s">
        <v>130</v>
      </c>
      <c r="AU353" s="216" t="s">
        <v>81</v>
      </c>
      <c r="AY353" s="18" t="s">
        <v>127</v>
      </c>
      <c r="BE353" s="217">
        <f>IF(N353="základní",J353,0)</f>
        <v>0</v>
      </c>
      <c r="BF353" s="217">
        <f>IF(N353="snížená",J353,0)</f>
        <v>0</v>
      </c>
      <c r="BG353" s="217">
        <f>IF(N353="zákl. přenesená",J353,0)</f>
        <v>0</v>
      </c>
      <c r="BH353" s="217">
        <f>IF(N353="sníž. přenesená",J353,0)</f>
        <v>0</v>
      </c>
      <c r="BI353" s="217">
        <f>IF(N353="nulová",J353,0)</f>
        <v>0</v>
      </c>
      <c r="BJ353" s="18" t="s">
        <v>79</v>
      </c>
      <c r="BK353" s="217">
        <f>ROUND(I353*H353,2)</f>
        <v>0</v>
      </c>
      <c r="BL353" s="18" t="s">
        <v>234</v>
      </c>
      <c r="BM353" s="216" t="s">
        <v>362</v>
      </c>
    </row>
    <row r="354" s="13" customFormat="1">
      <c r="A354" s="13"/>
      <c r="B354" s="218"/>
      <c r="C354" s="219"/>
      <c r="D354" s="220" t="s">
        <v>137</v>
      </c>
      <c r="E354" s="221" t="s">
        <v>19</v>
      </c>
      <c r="F354" s="222" t="s">
        <v>138</v>
      </c>
      <c r="G354" s="219"/>
      <c r="H354" s="221" t="s">
        <v>19</v>
      </c>
      <c r="I354" s="223"/>
      <c r="J354" s="219"/>
      <c r="K354" s="219"/>
      <c r="L354" s="224"/>
      <c r="M354" s="225"/>
      <c r="N354" s="226"/>
      <c r="O354" s="226"/>
      <c r="P354" s="226"/>
      <c r="Q354" s="226"/>
      <c r="R354" s="226"/>
      <c r="S354" s="226"/>
      <c r="T354" s="22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28" t="s">
        <v>137</v>
      </c>
      <c r="AU354" s="228" t="s">
        <v>81</v>
      </c>
      <c r="AV354" s="13" t="s">
        <v>79</v>
      </c>
      <c r="AW354" s="13" t="s">
        <v>33</v>
      </c>
      <c r="AX354" s="13" t="s">
        <v>71</v>
      </c>
      <c r="AY354" s="228" t="s">
        <v>127</v>
      </c>
    </row>
    <row r="355" s="13" customFormat="1">
      <c r="A355" s="13"/>
      <c r="B355" s="218"/>
      <c r="C355" s="219"/>
      <c r="D355" s="220" t="s">
        <v>137</v>
      </c>
      <c r="E355" s="221" t="s">
        <v>19</v>
      </c>
      <c r="F355" s="222" t="s">
        <v>139</v>
      </c>
      <c r="G355" s="219"/>
      <c r="H355" s="221" t="s">
        <v>19</v>
      </c>
      <c r="I355" s="223"/>
      <c r="J355" s="219"/>
      <c r="K355" s="219"/>
      <c r="L355" s="224"/>
      <c r="M355" s="225"/>
      <c r="N355" s="226"/>
      <c r="O355" s="226"/>
      <c r="P355" s="226"/>
      <c r="Q355" s="226"/>
      <c r="R355" s="226"/>
      <c r="S355" s="226"/>
      <c r="T355" s="22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28" t="s">
        <v>137</v>
      </c>
      <c r="AU355" s="228" t="s">
        <v>81</v>
      </c>
      <c r="AV355" s="13" t="s">
        <v>79</v>
      </c>
      <c r="AW355" s="13" t="s">
        <v>33</v>
      </c>
      <c r="AX355" s="13" t="s">
        <v>71</v>
      </c>
      <c r="AY355" s="228" t="s">
        <v>127</v>
      </c>
    </row>
    <row r="356" s="14" customFormat="1">
      <c r="A356" s="14"/>
      <c r="B356" s="229"/>
      <c r="C356" s="230"/>
      <c r="D356" s="220" t="s">
        <v>137</v>
      </c>
      <c r="E356" s="231" t="s">
        <v>19</v>
      </c>
      <c r="F356" s="232" t="s">
        <v>363</v>
      </c>
      <c r="G356" s="230"/>
      <c r="H356" s="233">
        <v>48.399999999999999</v>
      </c>
      <c r="I356" s="234"/>
      <c r="J356" s="230"/>
      <c r="K356" s="230"/>
      <c r="L356" s="235"/>
      <c r="M356" s="236"/>
      <c r="N356" s="237"/>
      <c r="O356" s="237"/>
      <c r="P356" s="237"/>
      <c r="Q356" s="237"/>
      <c r="R356" s="237"/>
      <c r="S356" s="237"/>
      <c r="T356" s="23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39" t="s">
        <v>137</v>
      </c>
      <c r="AU356" s="239" t="s">
        <v>81</v>
      </c>
      <c r="AV356" s="14" t="s">
        <v>81</v>
      </c>
      <c r="AW356" s="14" t="s">
        <v>33</v>
      </c>
      <c r="AX356" s="14" t="s">
        <v>71</v>
      </c>
      <c r="AY356" s="239" t="s">
        <v>127</v>
      </c>
    </row>
    <row r="357" s="14" customFormat="1">
      <c r="A357" s="14"/>
      <c r="B357" s="229"/>
      <c r="C357" s="230"/>
      <c r="D357" s="220" t="s">
        <v>137</v>
      </c>
      <c r="E357" s="231" t="s">
        <v>19</v>
      </c>
      <c r="F357" s="232" t="s">
        <v>364</v>
      </c>
      <c r="G357" s="230"/>
      <c r="H357" s="233">
        <v>0.47999999999999998</v>
      </c>
      <c r="I357" s="234"/>
      <c r="J357" s="230"/>
      <c r="K357" s="230"/>
      <c r="L357" s="235"/>
      <c r="M357" s="236"/>
      <c r="N357" s="237"/>
      <c r="O357" s="237"/>
      <c r="P357" s="237"/>
      <c r="Q357" s="237"/>
      <c r="R357" s="237"/>
      <c r="S357" s="237"/>
      <c r="T357" s="23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39" t="s">
        <v>137</v>
      </c>
      <c r="AU357" s="239" t="s">
        <v>81</v>
      </c>
      <c r="AV357" s="14" t="s">
        <v>81</v>
      </c>
      <c r="AW357" s="14" t="s">
        <v>33</v>
      </c>
      <c r="AX357" s="14" t="s">
        <v>71</v>
      </c>
      <c r="AY357" s="239" t="s">
        <v>127</v>
      </c>
    </row>
    <row r="358" s="14" customFormat="1">
      <c r="A358" s="14"/>
      <c r="B358" s="229"/>
      <c r="C358" s="230"/>
      <c r="D358" s="220" t="s">
        <v>137</v>
      </c>
      <c r="E358" s="231" t="s">
        <v>19</v>
      </c>
      <c r="F358" s="232" t="s">
        <v>365</v>
      </c>
      <c r="G358" s="230"/>
      <c r="H358" s="233">
        <v>-7.4459999999999997</v>
      </c>
      <c r="I358" s="234"/>
      <c r="J358" s="230"/>
      <c r="K358" s="230"/>
      <c r="L358" s="235"/>
      <c r="M358" s="236"/>
      <c r="N358" s="237"/>
      <c r="O358" s="237"/>
      <c r="P358" s="237"/>
      <c r="Q358" s="237"/>
      <c r="R358" s="237"/>
      <c r="S358" s="237"/>
      <c r="T358" s="23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39" t="s">
        <v>137</v>
      </c>
      <c r="AU358" s="239" t="s">
        <v>81</v>
      </c>
      <c r="AV358" s="14" t="s">
        <v>81</v>
      </c>
      <c r="AW358" s="14" t="s">
        <v>33</v>
      </c>
      <c r="AX358" s="14" t="s">
        <v>71</v>
      </c>
      <c r="AY358" s="239" t="s">
        <v>127</v>
      </c>
    </row>
    <row r="359" s="15" customFormat="1">
      <c r="A359" s="15"/>
      <c r="B359" s="240"/>
      <c r="C359" s="241"/>
      <c r="D359" s="220" t="s">
        <v>137</v>
      </c>
      <c r="E359" s="242" t="s">
        <v>19</v>
      </c>
      <c r="F359" s="243" t="s">
        <v>142</v>
      </c>
      <c r="G359" s="241"/>
      <c r="H359" s="244">
        <v>41.433999999999998</v>
      </c>
      <c r="I359" s="245"/>
      <c r="J359" s="241"/>
      <c r="K359" s="241"/>
      <c r="L359" s="246"/>
      <c r="M359" s="247"/>
      <c r="N359" s="248"/>
      <c r="O359" s="248"/>
      <c r="P359" s="248"/>
      <c r="Q359" s="248"/>
      <c r="R359" s="248"/>
      <c r="S359" s="248"/>
      <c r="T359" s="249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0" t="s">
        <v>137</v>
      </c>
      <c r="AU359" s="250" t="s">
        <v>81</v>
      </c>
      <c r="AV359" s="15" t="s">
        <v>135</v>
      </c>
      <c r="AW359" s="15" t="s">
        <v>33</v>
      </c>
      <c r="AX359" s="15" t="s">
        <v>79</v>
      </c>
      <c r="AY359" s="250" t="s">
        <v>127</v>
      </c>
    </row>
    <row r="360" s="2" customFormat="1" ht="24.15" customHeight="1">
      <c r="A360" s="39"/>
      <c r="B360" s="40"/>
      <c r="C360" s="205" t="s">
        <v>366</v>
      </c>
      <c r="D360" s="205" t="s">
        <v>130</v>
      </c>
      <c r="E360" s="206" t="s">
        <v>367</v>
      </c>
      <c r="F360" s="207" t="s">
        <v>368</v>
      </c>
      <c r="G360" s="208" t="s">
        <v>369</v>
      </c>
      <c r="H360" s="261"/>
      <c r="I360" s="210"/>
      <c r="J360" s="211">
        <f>ROUND(I360*H360,2)</f>
        <v>0</v>
      </c>
      <c r="K360" s="207" t="s">
        <v>134</v>
      </c>
      <c r="L360" s="45"/>
      <c r="M360" s="212" t="s">
        <v>19</v>
      </c>
      <c r="N360" s="213" t="s">
        <v>42</v>
      </c>
      <c r="O360" s="85"/>
      <c r="P360" s="214">
        <f>O360*H360</f>
        <v>0</v>
      </c>
      <c r="Q360" s="214">
        <v>0</v>
      </c>
      <c r="R360" s="214">
        <f>Q360*H360</f>
        <v>0</v>
      </c>
      <c r="S360" s="214">
        <v>0</v>
      </c>
      <c r="T360" s="215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16" t="s">
        <v>234</v>
      </c>
      <c r="AT360" s="216" t="s">
        <v>130</v>
      </c>
      <c r="AU360" s="216" t="s">
        <v>81</v>
      </c>
      <c r="AY360" s="18" t="s">
        <v>127</v>
      </c>
      <c r="BE360" s="217">
        <f>IF(N360="základní",J360,0)</f>
        <v>0</v>
      </c>
      <c r="BF360" s="217">
        <f>IF(N360="snížená",J360,0)</f>
        <v>0</v>
      </c>
      <c r="BG360" s="217">
        <f>IF(N360="zákl. přenesená",J360,0)</f>
        <v>0</v>
      </c>
      <c r="BH360" s="217">
        <f>IF(N360="sníž. přenesená",J360,0)</f>
        <v>0</v>
      </c>
      <c r="BI360" s="217">
        <f>IF(N360="nulová",J360,0)</f>
        <v>0</v>
      </c>
      <c r="BJ360" s="18" t="s">
        <v>79</v>
      </c>
      <c r="BK360" s="217">
        <f>ROUND(I360*H360,2)</f>
        <v>0</v>
      </c>
      <c r="BL360" s="18" t="s">
        <v>234</v>
      </c>
      <c r="BM360" s="216" t="s">
        <v>370</v>
      </c>
    </row>
    <row r="361" s="12" customFormat="1" ht="22.8" customHeight="1">
      <c r="A361" s="12"/>
      <c r="B361" s="189"/>
      <c r="C361" s="190"/>
      <c r="D361" s="191" t="s">
        <v>70</v>
      </c>
      <c r="E361" s="203" t="s">
        <v>371</v>
      </c>
      <c r="F361" s="203" t="s">
        <v>372</v>
      </c>
      <c r="G361" s="190"/>
      <c r="H361" s="190"/>
      <c r="I361" s="193"/>
      <c r="J361" s="204">
        <f>BK361</f>
        <v>0</v>
      </c>
      <c r="K361" s="190"/>
      <c r="L361" s="195"/>
      <c r="M361" s="196"/>
      <c r="N361" s="197"/>
      <c r="O361" s="197"/>
      <c r="P361" s="198">
        <f>SUM(P362:P391)</f>
        <v>0</v>
      </c>
      <c r="Q361" s="197"/>
      <c r="R361" s="198">
        <f>SUM(R362:R391)</f>
        <v>0.028969999999999999</v>
      </c>
      <c r="S361" s="197"/>
      <c r="T361" s="199">
        <f>SUM(T362:T391)</f>
        <v>0.12789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0" t="s">
        <v>81</v>
      </c>
      <c r="AT361" s="201" t="s">
        <v>70</v>
      </c>
      <c r="AU361" s="201" t="s">
        <v>79</v>
      </c>
      <c r="AY361" s="200" t="s">
        <v>127</v>
      </c>
      <c r="BK361" s="202">
        <f>SUM(BK362:BK391)</f>
        <v>0</v>
      </c>
    </row>
    <row r="362" s="2" customFormat="1" ht="14.4" customHeight="1">
      <c r="A362" s="39"/>
      <c r="B362" s="40"/>
      <c r="C362" s="205" t="s">
        <v>373</v>
      </c>
      <c r="D362" s="205" t="s">
        <v>130</v>
      </c>
      <c r="E362" s="206" t="s">
        <v>374</v>
      </c>
      <c r="F362" s="207" t="s">
        <v>375</v>
      </c>
      <c r="G362" s="208" t="s">
        <v>165</v>
      </c>
      <c r="H362" s="209">
        <v>4.5</v>
      </c>
      <c r="I362" s="210"/>
      <c r="J362" s="211">
        <f>ROUND(I362*H362,2)</f>
        <v>0</v>
      </c>
      <c r="K362" s="207" t="s">
        <v>134</v>
      </c>
      <c r="L362" s="45"/>
      <c r="M362" s="212" t="s">
        <v>19</v>
      </c>
      <c r="N362" s="213" t="s">
        <v>42</v>
      </c>
      <c r="O362" s="85"/>
      <c r="P362" s="214">
        <f>O362*H362</f>
        <v>0</v>
      </c>
      <c r="Q362" s="214">
        <v>0</v>
      </c>
      <c r="R362" s="214">
        <f>Q362*H362</f>
        <v>0</v>
      </c>
      <c r="S362" s="214">
        <v>0.0020999999999999999</v>
      </c>
      <c r="T362" s="215">
        <f>S362*H362</f>
        <v>0.0094500000000000001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6" t="s">
        <v>234</v>
      </c>
      <c r="AT362" s="216" t="s">
        <v>130</v>
      </c>
      <c r="AU362" s="216" t="s">
        <v>81</v>
      </c>
      <c r="AY362" s="18" t="s">
        <v>127</v>
      </c>
      <c r="BE362" s="217">
        <f>IF(N362="základní",J362,0)</f>
        <v>0</v>
      </c>
      <c r="BF362" s="217">
        <f>IF(N362="snížená",J362,0)</f>
        <v>0</v>
      </c>
      <c r="BG362" s="217">
        <f>IF(N362="zákl. přenesená",J362,0)</f>
        <v>0</v>
      </c>
      <c r="BH362" s="217">
        <f>IF(N362="sníž. přenesená",J362,0)</f>
        <v>0</v>
      </c>
      <c r="BI362" s="217">
        <f>IF(N362="nulová",J362,0)</f>
        <v>0</v>
      </c>
      <c r="BJ362" s="18" t="s">
        <v>79</v>
      </c>
      <c r="BK362" s="217">
        <f>ROUND(I362*H362,2)</f>
        <v>0</v>
      </c>
      <c r="BL362" s="18" t="s">
        <v>234</v>
      </c>
      <c r="BM362" s="216" t="s">
        <v>376</v>
      </c>
    </row>
    <row r="363" s="13" customFormat="1">
      <c r="A363" s="13"/>
      <c r="B363" s="218"/>
      <c r="C363" s="219"/>
      <c r="D363" s="220" t="s">
        <v>137</v>
      </c>
      <c r="E363" s="221" t="s">
        <v>19</v>
      </c>
      <c r="F363" s="222" t="s">
        <v>308</v>
      </c>
      <c r="G363" s="219"/>
      <c r="H363" s="221" t="s">
        <v>19</v>
      </c>
      <c r="I363" s="223"/>
      <c r="J363" s="219"/>
      <c r="K363" s="219"/>
      <c r="L363" s="224"/>
      <c r="M363" s="225"/>
      <c r="N363" s="226"/>
      <c r="O363" s="226"/>
      <c r="P363" s="226"/>
      <c r="Q363" s="226"/>
      <c r="R363" s="226"/>
      <c r="S363" s="226"/>
      <c r="T363" s="22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28" t="s">
        <v>137</v>
      </c>
      <c r="AU363" s="228" t="s">
        <v>81</v>
      </c>
      <c r="AV363" s="13" t="s">
        <v>79</v>
      </c>
      <c r="AW363" s="13" t="s">
        <v>33</v>
      </c>
      <c r="AX363" s="13" t="s">
        <v>71</v>
      </c>
      <c r="AY363" s="228" t="s">
        <v>127</v>
      </c>
    </row>
    <row r="364" s="14" customFormat="1">
      <c r="A364" s="14"/>
      <c r="B364" s="229"/>
      <c r="C364" s="230"/>
      <c r="D364" s="220" t="s">
        <v>137</v>
      </c>
      <c r="E364" s="231" t="s">
        <v>19</v>
      </c>
      <c r="F364" s="232" t="s">
        <v>309</v>
      </c>
      <c r="G364" s="230"/>
      <c r="H364" s="233">
        <v>4.5</v>
      </c>
      <c r="I364" s="234"/>
      <c r="J364" s="230"/>
      <c r="K364" s="230"/>
      <c r="L364" s="235"/>
      <c r="M364" s="236"/>
      <c r="N364" s="237"/>
      <c r="O364" s="237"/>
      <c r="P364" s="237"/>
      <c r="Q364" s="237"/>
      <c r="R364" s="237"/>
      <c r="S364" s="237"/>
      <c r="T364" s="23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39" t="s">
        <v>137</v>
      </c>
      <c r="AU364" s="239" t="s">
        <v>81</v>
      </c>
      <c r="AV364" s="14" t="s">
        <v>81</v>
      </c>
      <c r="AW364" s="14" t="s">
        <v>33</v>
      </c>
      <c r="AX364" s="14" t="s">
        <v>71</v>
      </c>
      <c r="AY364" s="239" t="s">
        <v>127</v>
      </c>
    </row>
    <row r="365" s="15" customFormat="1">
      <c r="A365" s="15"/>
      <c r="B365" s="240"/>
      <c r="C365" s="241"/>
      <c r="D365" s="220" t="s">
        <v>137</v>
      </c>
      <c r="E365" s="242" t="s">
        <v>19</v>
      </c>
      <c r="F365" s="243" t="s">
        <v>142</v>
      </c>
      <c r="G365" s="241"/>
      <c r="H365" s="244">
        <v>4.5</v>
      </c>
      <c r="I365" s="245"/>
      <c r="J365" s="241"/>
      <c r="K365" s="241"/>
      <c r="L365" s="246"/>
      <c r="M365" s="247"/>
      <c r="N365" s="248"/>
      <c r="O365" s="248"/>
      <c r="P365" s="248"/>
      <c r="Q365" s="248"/>
      <c r="R365" s="248"/>
      <c r="S365" s="248"/>
      <c r="T365" s="249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0" t="s">
        <v>137</v>
      </c>
      <c r="AU365" s="250" t="s">
        <v>81</v>
      </c>
      <c r="AV365" s="15" t="s">
        <v>135</v>
      </c>
      <c r="AW365" s="15" t="s">
        <v>33</v>
      </c>
      <c r="AX365" s="15" t="s">
        <v>79</v>
      </c>
      <c r="AY365" s="250" t="s">
        <v>127</v>
      </c>
    </row>
    <row r="366" s="2" customFormat="1" ht="14.4" customHeight="1">
      <c r="A366" s="39"/>
      <c r="B366" s="40"/>
      <c r="C366" s="205" t="s">
        <v>377</v>
      </c>
      <c r="D366" s="205" t="s">
        <v>130</v>
      </c>
      <c r="E366" s="206" t="s">
        <v>378</v>
      </c>
      <c r="F366" s="207" t="s">
        <v>379</v>
      </c>
      <c r="G366" s="208" t="s">
        <v>242</v>
      </c>
      <c r="H366" s="209">
        <v>1</v>
      </c>
      <c r="I366" s="210"/>
      <c r="J366" s="211">
        <f>ROUND(I366*H366,2)</f>
        <v>0</v>
      </c>
      <c r="K366" s="207" t="s">
        <v>134</v>
      </c>
      <c r="L366" s="45"/>
      <c r="M366" s="212" t="s">
        <v>19</v>
      </c>
      <c r="N366" s="213" t="s">
        <v>42</v>
      </c>
      <c r="O366" s="85"/>
      <c r="P366" s="214">
        <f>O366*H366</f>
        <v>0</v>
      </c>
      <c r="Q366" s="214">
        <v>0.001</v>
      </c>
      <c r="R366" s="214">
        <f>Q366*H366</f>
        <v>0.001</v>
      </c>
      <c r="S366" s="214">
        <v>0</v>
      </c>
      <c r="T366" s="215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6" t="s">
        <v>234</v>
      </c>
      <c r="AT366" s="216" t="s">
        <v>130</v>
      </c>
      <c r="AU366" s="216" t="s">
        <v>81</v>
      </c>
      <c r="AY366" s="18" t="s">
        <v>127</v>
      </c>
      <c r="BE366" s="217">
        <f>IF(N366="základní",J366,0)</f>
        <v>0</v>
      </c>
      <c r="BF366" s="217">
        <f>IF(N366="snížená",J366,0)</f>
        <v>0</v>
      </c>
      <c r="BG366" s="217">
        <f>IF(N366="zákl. přenesená",J366,0)</f>
        <v>0</v>
      </c>
      <c r="BH366" s="217">
        <f>IF(N366="sníž. přenesená",J366,0)</f>
        <v>0</v>
      </c>
      <c r="BI366" s="217">
        <f>IF(N366="nulová",J366,0)</f>
        <v>0</v>
      </c>
      <c r="BJ366" s="18" t="s">
        <v>79</v>
      </c>
      <c r="BK366" s="217">
        <f>ROUND(I366*H366,2)</f>
        <v>0</v>
      </c>
      <c r="BL366" s="18" t="s">
        <v>234</v>
      </c>
      <c r="BM366" s="216" t="s">
        <v>380</v>
      </c>
    </row>
    <row r="367" s="13" customFormat="1">
      <c r="A367" s="13"/>
      <c r="B367" s="218"/>
      <c r="C367" s="219"/>
      <c r="D367" s="220" t="s">
        <v>137</v>
      </c>
      <c r="E367" s="221" t="s">
        <v>19</v>
      </c>
      <c r="F367" s="222" t="s">
        <v>308</v>
      </c>
      <c r="G367" s="219"/>
      <c r="H367" s="221" t="s">
        <v>19</v>
      </c>
      <c r="I367" s="223"/>
      <c r="J367" s="219"/>
      <c r="K367" s="219"/>
      <c r="L367" s="224"/>
      <c r="M367" s="225"/>
      <c r="N367" s="226"/>
      <c r="O367" s="226"/>
      <c r="P367" s="226"/>
      <c r="Q367" s="226"/>
      <c r="R367" s="226"/>
      <c r="S367" s="226"/>
      <c r="T367" s="22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28" t="s">
        <v>137</v>
      </c>
      <c r="AU367" s="228" t="s">
        <v>81</v>
      </c>
      <c r="AV367" s="13" t="s">
        <v>79</v>
      </c>
      <c r="AW367" s="13" t="s">
        <v>33</v>
      </c>
      <c r="AX367" s="13" t="s">
        <v>71</v>
      </c>
      <c r="AY367" s="228" t="s">
        <v>127</v>
      </c>
    </row>
    <row r="368" s="14" customFormat="1">
      <c r="A368" s="14"/>
      <c r="B368" s="229"/>
      <c r="C368" s="230"/>
      <c r="D368" s="220" t="s">
        <v>137</v>
      </c>
      <c r="E368" s="231" t="s">
        <v>19</v>
      </c>
      <c r="F368" s="232" t="s">
        <v>79</v>
      </c>
      <c r="G368" s="230"/>
      <c r="H368" s="233">
        <v>1</v>
      </c>
      <c r="I368" s="234"/>
      <c r="J368" s="230"/>
      <c r="K368" s="230"/>
      <c r="L368" s="235"/>
      <c r="M368" s="236"/>
      <c r="N368" s="237"/>
      <c r="O368" s="237"/>
      <c r="P368" s="237"/>
      <c r="Q368" s="237"/>
      <c r="R368" s="237"/>
      <c r="S368" s="237"/>
      <c r="T368" s="23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39" t="s">
        <v>137</v>
      </c>
      <c r="AU368" s="239" t="s">
        <v>81</v>
      </c>
      <c r="AV368" s="14" t="s">
        <v>81</v>
      </c>
      <c r="AW368" s="14" t="s">
        <v>33</v>
      </c>
      <c r="AX368" s="14" t="s">
        <v>71</v>
      </c>
      <c r="AY368" s="239" t="s">
        <v>127</v>
      </c>
    </row>
    <row r="369" s="15" customFormat="1">
      <c r="A369" s="15"/>
      <c r="B369" s="240"/>
      <c r="C369" s="241"/>
      <c r="D369" s="220" t="s">
        <v>137</v>
      </c>
      <c r="E369" s="242" t="s">
        <v>19</v>
      </c>
      <c r="F369" s="243" t="s">
        <v>142</v>
      </c>
      <c r="G369" s="241"/>
      <c r="H369" s="244">
        <v>1</v>
      </c>
      <c r="I369" s="245"/>
      <c r="J369" s="241"/>
      <c r="K369" s="241"/>
      <c r="L369" s="246"/>
      <c r="M369" s="247"/>
      <c r="N369" s="248"/>
      <c r="O369" s="248"/>
      <c r="P369" s="248"/>
      <c r="Q369" s="248"/>
      <c r="R369" s="248"/>
      <c r="S369" s="248"/>
      <c r="T369" s="249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0" t="s">
        <v>137</v>
      </c>
      <c r="AU369" s="250" t="s">
        <v>81</v>
      </c>
      <c r="AV369" s="15" t="s">
        <v>135</v>
      </c>
      <c r="AW369" s="15" t="s">
        <v>33</v>
      </c>
      <c r="AX369" s="15" t="s">
        <v>79</v>
      </c>
      <c r="AY369" s="250" t="s">
        <v>127</v>
      </c>
    </row>
    <row r="370" s="2" customFormat="1" ht="14.4" customHeight="1">
      <c r="A370" s="39"/>
      <c r="B370" s="40"/>
      <c r="C370" s="205" t="s">
        <v>381</v>
      </c>
      <c r="D370" s="205" t="s">
        <v>130</v>
      </c>
      <c r="E370" s="206" t="s">
        <v>382</v>
      </c>
      <c r="F370" s="207" t="s">
        <v>383</v>
      </c>
      <c r="G370" s="208" t="s">
        <v>165</v>
      </c>
      <c r="H370" s="209">
        <v>2</v>
      </c>
      <c r="I370" s="210"/>
      <c r="J370" s="211">
        <f>ROUND(I370*H370,2)</f>
        <v>0</v>
      </c>
      <c r="K370" s="207" t="s">
        <v>134</v>
      </c>
      <c r="L370" s="45"/>
      <c r="M370" s="212" t="s">
        <v>19</v>
      </c>
      <c r="N370" s="213" t="s">
        <v>42</v>
      </c>
      <c r="O370" s="85"/>
      <c r="P370" s="214">
        <f>O370*H370</f>
        <v>0</v>
      </c>
      <c r="Q370" s="214">
        <v>0.00071000000000000002</v>
      </c>
      <c r="R370" s="214">
        <f>Q370*H370</f>
        <v>0.00142</v>
      </c>
      <c r="S370" s="214">
        <v>0</v>
      </c>
      <c r="T370" s="215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6" t="s">
        <v>234</v>
      </c>
      <c r="AT370" s="216" t="s">
        <v>130</v>
      </c>
      <c r="AU370" s="216" t="s">
        <v>81</v>
      </c>
      <c r="AY370" s="18" t="s">
        <v>127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8" t="s">
        <v>79</v>
      </c>
      <c r="BK370" s="217">
        <f>ROUND(I370*H370,2)</f>
        <v>0</v>
      </c>
      <c r="BL370" s="18" t="s">
        <v>234</v>
      </c>
      <c r="BM370" s="216" t="s">
        <v>384</v>
      </c>
    </row>
    <row r="371" s="13" customFormat="1">
      <c r="A371" s="13"/>
      <c r="B371" s="218"/>
      <c r="C371" s="219"/>
      <c r="D371" s="220" t="s">
        <v>137</v>
      </c>
      <c r="E371" s="221" t="s">
        <v>19</v>
      </c>
      <c r="F371" s="222" t="s">
        <v>308</v>
      </c>
      <c r="G371" s="219"/>
      <c r="H371" s="221" t="s">
        <v>19</v>
      </c>
      <c r="I371" s="223"/>
      <c r="J371" s="219"/>
      <c r="K371" s="219"/>
      <c r="L371" s="224"/>
      <c r="M371" s="225"/>
      <c r="N371" s="226"/>
      <c r="O371" s="226"/>
      <c r="P371" s="226"/>
      <c r="Q371" s="226"/>
      <c r="R371" s="226"/>
      <c r="S371" s="226"/>
      <c r="T371" s="22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28" t="s">
        <v>137</v>
      </c>
      <c r="AU371" s="228" t="s">
        <v>81</v>
      </c>
      <c r="AV371" s="13" t="s">
        <v>79</v>
      </c>
      <c r="AW371" s="13" t="s">
        <v>33</v>
      </c>
      <c r="AX371" s="13" t="s">
        <v>71</v>
      </c>
      <c r="AY371" s="228" t="s">
        <v>127</v>
      </c>
    </row>
    <row r="372" s="14" customFormat="1">
      <c r="A372" s="14"/>
      <c r="B372" s="229"/>
      <c r="C372" s="230"/>
      <c r="D372" s="220" t="s">
        <v>137</v>
      </c>
      <c r="E372" s="231" t="s">
        <v>19</v>
      </c>
      <c r="F372" s="232" t="s">
        <v>385</v>
      </c>
      <c r="G372" s="230"/>
      <c r="H372" s="233">
        <v>2</v>
      </c>
      <c r="I372" s="234"/>
      <c r="J372" s="230"/>
      <c r="K372" s="230"/>
      <c r="L372" s="235"/>
      <c r="M372" s="236"/>
      <c r="N372" s="237"/>
      <c r="O372" s="237"/>
      <c r="P372" s="237"/>
      <c r="Q372" s="237"/>
      <c r="R372" s="237"/>
      <c r="S372" s="237"/>
      <c r="T372" s="23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39" t="s">
        <v>137</v>
      </c>
      <c r="AU372" s="239" t="s">
        <v>81</v>
      </c>
      <c r="AV372" s="14" t="s">
        <v>81</v>
      </c>
      <c r="AW372" s="14" t="s">
        <v>33</v>
      </c>
      <c r="AX372" s="14" t="s">
        <v>71</v>
      </c>
      <c r="AY372" s="239" t="s">
        <v>127</v>
      </c>
    </row>
    <row r="373" s="15" customFormat="1">
      <c r="A373" s="15"/>
      <c r="B373" s="240"/>
      <c r="C373" s="241"/>
      <c r="D373" s="220" t="s">
        <v>137</v>
      </c>
      <c r="E373" s="242" t="s">
        <v>19</v>
      </c>
      <c r="F373" s="243" t="s">
        <v>142</v>
      </c>
      <c r="G373" s="241"/>
      <c r="H373" s="244">
        <v>2</v>
      </c>
      <c r="I373" s="245"/>
      <c r="J373" s="241"/>
      <c r="K373" s="241"/>
      <c r="L373" s="246"/>
      <c r="M373" s="247"/>
      <c r="N373" s="248"/>
      <c r="O373" s="248"/>
      <c r="P373" s="248"/>
      <c r="Q373" s="248"/>
      <c r="R373" s="248"/>
      <c r="S373" s="248"/>
      <c r="T373" s="249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0" t="s">
        <v>137</v>
      </c>
      <c r="AU373" s="250" t="s">
        <v>81</v>
      </c>
      <c r="AV373" s="15" t="s">
        <v>135</v>
      </c>
      <c r="AW373" s="15" t="s">
        <v>33</v>
      </c>
      <c r="AX373" s="15" t="s">
        <v>79</v>
      </c>
      <c r="AY373" s="250" t="s">
        <v>127</v>
      </c>
    </row>
    <row r="374" s="2" customFormat="1" ht="14.4" customHeight="1">
      <c r="A374" s="39"/>
      <c r="B374" s="40"/>
      <c r="C374" s="205" t="s">
        <v>386</v>
      </c>
      <c r="D374" s="205" t="s">
        <v>130</v>
      </c>
      <c r="E374" s="206" t="s">
        <v>387</v>
      </c>
      <c r="F374" s="207" t="s">
        <v>388</v>
      </c>
      <c r="G374" s="208" t="s">
        <v>165</v>
      </c>
      <c r="H374" s="209">
        <v>2.5</v>
      </c>
      <c r="I374" s="210"/>
      <c r="J374" s="211">
        <f>ROUND(I374*H374,2)</f>
        <v>0</v>
      </c>
      <c r="K374" s="207" t="s">
        <v>134</v>
      </c>
      <c r="L374" s="45"/>
      <c r="M374" s="212" t="s">
        <v>19</v>
      </c>
      <c r="N374" s="213" t="s">
        <v>42</v>
      </c>
      <c r="O374" s="85"/>
      <c r="P374" s="214">
        <f>O374*H374</f>
        <v>0</v>
      </c>
      <c r="Q374" s="214">
        <v>0.0020600000000000002</v>
      </c>
      <c r="R374" s="214">
        <f>Q374*H374</f>
        <v>0.0051500000000000001</v>
      </c>
      <c r="S374" s="214">
        <v>0</v>
      </c>
      <c r="T374" s="215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16" t="s">
        <v>234</v>
      </c>
      <c r="AT374" s="216" t="s">
        <v>130</v>
      </c>
      <c r="AU374" s="216" t="s">
        <v>81</v>
      </c>
      <c r="AY374" s="18" t="s">
        <v>127</v>
      </c>
      <c r="BE374" s="217">
        <f>IF(N374="základní",J374,0)</f>
        <v>0</v>
      </c>
      <c r="BF374" s="217">
        <f>IF(N374="snížená",J374,0)</f>
        <v>0</v>
      </c>
      <c r="BG374" s="217">
        <f>IF(N374="zákl. přenesená",J374,0)</f>
        <v>0</v>
      </c>
      <c r="BH374" s="217">
        <f>IF(N374="sníž. přenesená",J374,0)</f>
        <v>0</v>
      </c>
      <c r="BI374" s="217">
        <f>IF(N374="nulová",J374,0)</f>
        <v>0</v>
      </c>
      <c r="BJ374" s="18" t="s">
        <v>79</v>
      </c>
      <c r="BK374" s="217">
        <f>ROUND(I374*H374,2)</f>
        <v>0</v>
      </c>
      <c r="BL374" s="18" t="s">
        <v>234</v>
      </c>
      <c r="BM374" s="216" t="s">
        <v>389</v>
      </c>
    </row>
    <row r="375" s="13" customFormat="1">
      <c r="A375" s="13"/>
      <c r="B375" s="218"/>
      <c r="C375" s="219"/>
      <c r="D375" s="220" t="s">
        <v>137</v>
      </c>
      <c r="E375" s="221" t="s">
        <v>19</v>
      </c>
      <c r="F375" s="222" t="s">
        <v>308</v>
      </c>
      <c r="G375" s="219"/>
      <c r="H375" s="221" t="s">
        <v>19</v>
      </c>
      <c r="I375" s="223"/>
      <c r="J375" s="219"/>
      <c r="K375" s="219"/>
      <c r="L375" s="224"/>
      <c r="M375" s="225"/>
      <c r="N375" s="226"/>
      <c r="O375" s="226"/>
      <c r="P375" s="226"/>
      <c r="Q375" s="226"/>
      <c r="R375" s="226"/>
      <c r="S375" s="226"/>
      <c r="T375" s="22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28" t="s">
        <v>137</v>
      </c>
      <c r="AU375" s="228" t="s">
        <v>81</v>
      </c>
      <c r="AV375" s="13" t="s">
        <v>79</v>
      </c>
      <c r="AW375" s="13" t="s">
        <v>33</v>
      </c>
      <c r="AX375" s="13" t="s">
        <v>71</v>
      </c>
      <c r="AY375" s="228" t="s">
        <v>127</v>
      </c>
    </row>
    <row r="376" s="14" customFormat="1">
      <c r="A376" s="14"/>
      <c r="B376" s="229"/>
      <c r="C376" s="230"/>
      <c r="D376" s="220" t="s">
        <v>137</v>
      </c>
      <c r="E376" s="231" t="s">
        <v>19</v>
      </c>
      <c r="F376" s="232" t="s">
        <v>390</v>
      </c>
      <c r="G376" s="230"/>
      <c r="H376" s="233">
        <v>2.5</v>
      </c>
      <c r="I376" s="234"/>
      <c r="J376" s="230"/>
      <c r="K376" s="230"/>
      <c r="L376" s="235"/>
      <c r="M376" s="236"/>
      <c r="N376" s="237"/>
      <c r="O376" s="237"/>
      <c r="P376" s="237"/>
      <c r="Q376" s="237"/>
      <c r="R376" s="237"/>
      <c r="S376" s="237"/>
      <c r="T376" s="23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39" t="s">
        <v>137</v>
      </c>
      <c r="AU376" s="239" t="s">
        <v>81</v>
      </c>
      <c r="AV376" s="14" t="s">
        <v>81</v>
      </c>
      <c r="AW376" s="14" t="s">
        <v>33</v>
      </c>
      <c r="AX376" s="14" t="s">
        <v>71</v>
      </c>
      <c r="AY376" s="239" t="s">
        <v>127</v>
      </c>
    </row>
    <row r="377" s="15" customFormat="1">
      <c r="A377" s="15"/>
      <c r="B377" s="240"/>
      <c r="C377" s="241"/>
      <c r="D377" s="220" t="s">
        <v>137</v>
      </c>
      <c r="E377" s="242" t="s">
        <v>19</v>
      </c>
      <c r="F377" s="243" t="s">
        <v>142</v>
      </c>
      <c r="G377" s="241"/>
      <c r="H377" s="244">
        <v>2.5</v>
      </c>
      <c r="I377" s="245"/>
      <c r="J377" s="241"/>
      <c r="K377" s="241"/>
      <c r="L377" s="246"/>
      <c r="M377" s="247"/>
      <c r="N377" s="248"/>
      <c r="O377" s="248"/>
      <c r="P377" s="248"/>
      <c r="Q377" s="248"/>
      <c r="R377" s="248"/>
      <c r="S377" s="248"/>
      <c r="T377" s="249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0" t="s">
        <v>137</v>
      </c>
      <c r="AU377" s="250" t="s">
        <v>81</v>
      </c>
      <c r="AV377" s="15" t="s">
        <v>135</v>
      </c>
      <c r="AW377" s="15" t="s">
        <v>33</v>
      </c>
      <c r="AX377" s="15" t="s">
        <v>79</v>
      </c>
      <c r="AY377" s="250" t="s">
        <v>127</v>
      </c>
    </row>
    <row r="378" s="2" customFormat="1" ht="14.4" customHeight="1">
      <c r="A378" s="39"/>
      <c r="B378" s="40"/>
      <c r="C378" s="205" t="s">
        <v>391</v>
      </c>
      <c r="D378" s="205" t="s">
        <v>130</v>
      </c>
      <c r="E378" s="206" t="s">
        <v>392</v>
      </c>
      <c r="F378" s="207" t="s">
        <v>393</v>
      </c>
      <c r="G378" s="208" t="s">
        <v>242</v>
      </c>
      <c r="H378" s="209">
        <v>4</v>
      </c>
      <c r="I378" s="210"/>
      <c r="J378" s="211">
        <f>ROUND(I378*H378,2)</f>
        <v>0</v>
      </c>
      <c r="K378" s="207" t="s">
        <v>134</v>
      </c>
      <c r="L378" s="45"/>
      <c r="M378" s="212" t="s">
        <v>19</v>
      </c>
      <c r="N378" s="213" t="s">
        <v>42</v>
      </c>
      <c r="O378" s="85"/>
      <c r="P378" s="214">
        <f>O378*H378</f>
        <v>0</v>
      </c>
      <c r="Q378" s="214">
        <v>0</v>
      </c>
      <c r="R378" s="214">
        <f>Q378*H378</f>
        <v>0</v>
      </c>
      <c r="S378" s="214">
        <v>0.029610000000000001</v>
      </c>
      <c r="T378" s="215">
        <f>S378*H378</f>
        <v>0.11844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16" t="s">
        <v>234</v>
      </c>
      <c r="AT378" s="216" t="s">
        <v>130</v>
      </c>
      <c r="AU378" s="216" t="s">
        <v>81</v>
      </c>
      <c r="AY378" s="18" t="s">
        <v>127</v>
      </c>
      <c r="BE378" s="217">
        <f>IF(N378="základní",J378,0)</f>
        <v>0</v>
      </c>
      <c r="BF378" s="217">
        <f>IF(N378="snížená",J378,0)</f>
        <v>0</v>
      </c>
      <c r="BG378" s="217">
        <f>IF(N378="zákl. přenesená",J378,0)</f>
        <v>0</v>
      </c>
      <c r="BH378" s="217">
        <f>IF(N378="sníž. přenesená",J378,0)</f>
        <v>0</v>
      </c>
      <c r="BI378" s="217">
        <f>IF(N378="nulová",J378,0)</f>
        <v>0</v>
      </c>
      <c r="BJ378" s="18" t="s">
        <v>79</v>
      </c>
      <c r="BK378" s="217">
        <f>ROUND(I378*H378,2)</f>
        <v>0</v>
      </c>
      <c r="BL378" s="18" t="s">
        <v>234</v>
      </c>
      <c r="BM378" s="216" t="s">
        <v>394</v>
      </c>
    </row>
    <row r="379" s="13" customFormat="1">
      <c r="A379" s="13"/>
      <c r="B379" s="218"/>
      <c r="C379" s="219"/>
      <c r="D379" s="220" t="s">
        <v>137</v>
      </c>
      <c r="E379" s="221" t="s">
        <v>19</v>
      </c>
      <c r="F379" s="222" t="s">
        <v>287</v>
      </c>
      <c r="G379" s="219"/>
      <c r="H379" s="221" t="s">
        <v>19</v>
      </c>
      <c r="I379" s="223"/>
      <c r="J379" s="219"/>
      <c r="K379" s="219"/>
      <c r="L379" s="224"/>
      <c r="M379" s="225"/>
      <c r="N379" s="226"/>
      <c r="O379" s="226"/>
      <c r="P379" s="226"/>
      <c r="Q379" s="226"/>
      <c r="R379" s="226"/>
      <c r="S379" s="226"/>
      <c r="T379" s="22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28" t="s">
        <v>137</v>
      </c>
      <c r="AU379" s="228" t="s">
        <v>81</v>
      </c>
      <c r="AV379" s="13" t="s">
        <v>79</v>
      </c>
      <c r="AW379" s="13" t="s">
        <v>33</v>
      </c>
      <c r="AX379" s="13" t="s">
        <v>71</v>
      </c>
      <c r="AY379" s="228" t="s">
        <v>127</v>
      </c>
    </row>
    <row r="380" s="13" customFormat="1">
      <c r="A380" s="13"/>
      <c r="B380" s="218"/>
      <c r="C380" s="219"/>
      <c r="D380" s="220" t="s">
        <v>137</v>
      </c>
      <c r="E380" s="221" t="s">
        <v>19</v>
      </c>
      <c r="F380" s="222" t="s">
        <v>139</v>
      </c>
      <c r="G380" s="219"/>
      <c r="H380" s="221" t="s">
        <v>19</v>
      </c>
      <c r="I380" s="223"/>
      <c r="J380" s="219"/>
      <c r="K380" s="219"/>
      <c r="L380" s="224"/>
      <c r="M380" s="225"/>
      <c r="N380" s="226"/>
      <c r="O380" s="226"/>
      <c r="P380" s="226"/>
      <c r="Q380" s="226"/>
      <c r="R380" s="226"/>
      <c r="S380" s="226"/>
      <c r="T380" s="22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28" t="s">
        <v>137</v>
      </c>
      <c r="AU380" s="228" t="s">
        <v>81</v>
      </c>
      <c r="AV380" s="13" t="s">
        <v>79</v>
      </c>
      <c r="AW380" s="13" t="s">
        <v>33</v>
      </c>
      <c r="AX380" s="13" t="s">
        <v>71</v>
      </c>
      <c r="AY380" s="228" t="s">
        <v>127</v>
      </c>
    </row>
    <row r="381" s="14" customFormat="1">
      <c r="A381" s="14"/>
      <c r="B381" s="229"/>
      <c r="C381" s="230"/>
      <c r="D381" s="220" t="s">
        <v>137</v>
      </c>
      <c r="E381" s="231" t="s">
        <v>19</v>
      </c>
      <c r="F381" s="232" t="s">
        <v>135</v>
      </c>
      <c r="G381" s="230"/>
      <c r="H381" s="233">
        <v>4</v>
      </c>
      <c r="I381" s="234"/>
      <c r="J381" s="230"/>
      <c r="K381" s="230"/>
      <c r="L381" s="235"/>
      <c r="M381" s="236"/>
      <c r="N381" s="237"/>
      <c r="O381" s="237"/>
      <c r="P381" s="237"/>
      <c r="Q381" s="237"/>
      <c r="R381" s="237"/>
      <c r="S381" s="237"/>
      <c r="T381" s="23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39" t="s">
        <v>137</v>
      </c>
      <c r="AU381" s="239" t="s">
        <v>81</v>
      </c>
      <c r="AV381" s="14" t="s">
        <v>81</v>
      </c>
      <c r="AW381" s="14" t="s">
        <v>33</v>
      </c>
      <c r="AX381" s="14" t="s">
        <v>71</v>
      </c>
      <c r="AY381" s="239" t="s">
        <v>127</v>
      </c>
    </row>
    <row r="382" s="15" customFormat="1">
      <c r="A382" s="15"/>
      <c r="B382" s="240"/>
      <c r="C382" s="241"/>
      <c r="D382" s="220" t="s">
        <v>137</v>
      </c>
      <c r="E382" s="242" t="s">
        <v>19</v>
      </c>
      <c r="F382" s="243" t="s">
        <v>142</v>
      </c>
      <c r="G382" s="241"/>
      <c r="H382" s="244">
        <v>4</v>
      </c>
      <c r="I382" s="245"/>
      <c r="J382" s="241"/>
      <c r="K382" s="241"/>
      <c r="L382" s="246"/>
      <c r="M382" s="247"/>
      <c r="N382" s="248"/>
      <c r="O382" s="248"/>
      <c r="P382" s="248"/>
      <c r="Q382" s="248"/>
      <c r="R382" s="248"/>
      <c r="S382" s="248"/>
      <c r="T382" s="249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0" t="s">
        <v>137</v>
      </c>
      <c r="AU382" s="250" t="s">
        <v>81</v>
      </c>
      <c r="AV382" s="15" t="s">
        <v>135</v>
      </c>
      <c r="AW382" s="15" t="s">
        <v>33</v>
      </c>
      <c r="AX382" s="15" t="s">
        <v>79</v>
      </c>
      <c r="AY382" s="250" t="s">
        <v>127</v>
      </c>
    </row>
    <row r="383" s="2" customFormat="1" ht="14.4" customHeight="1">
      <c r="A383" s="39"/>
      <c r="B383" s="40"/>
      <c r="C383" s="205" t="s">
        <v>395</v>
      </c>
      <c r="D383" s="205" t="s">
        <v>130</v>
      </c>
      <c r="E383" s="206" t="s">
        <v>396</v>
      </c>
      <c r="F383" s="207" t="s">
        <v>397</v>
      </c>
      <c r="G383" s="208" t="s">
        <v>242</v>
      </c>
      <c r="H383" s="209">
        <v>4</v>
      </c>
      <c r="I383" s="210"/>
      <c r="J383" s="211">
        <f>ROUND(I383*H383,2)</f>
        <v>0</v>
      </c>
      <c r="K383" s="207" t="s">
        <v>134</v>
      </c>
      <c r="L383" s="45"/>
      <c r="M383" s="212" t="s">
        <v>19</v>
      </c>
      <c r="N383" s="213" t="s">
        <v>42</v>
      </c>
      <c r="O383" s="85"/>
      <c r="P383" s="214">
        <f>O383*H383</f>
        <v>0</v>
      </c>
      <c r="Q383" s="214">
        <v>0.0053499999999999997</v>
      </c>
      <c r="R383" s="214">
        <f>Q383*H383</f>
        <v>0.021399999999999999</v>
      </c>
      <c r="S383" s="214">
        <v>0</v>
      </c>
      <c r="T383" s="215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16" t="s">
        <v>234</v>
      </c>
      <c r="AT383" s="216" t="s">
        <v>130</v>
      </c>
      <c r="AU383" s="216" t="s">
        <v>81</v>
      </c>
      <c r="AY383" s="18" t="s">
        <v>127</v>
      </c>
      <c r="BE383" s="217">
        <f>IF(N383="základní",J383,0)</f>
        <v>0</v>
      </c>
      <c r="BF383" s="217">
        <f>IF(N383="snížená",J383,0)</f>
        <v>0</v>
      </c>
      <c r="BG383" s="217">
        <f>IF(N383="zákl. přenesená",J383,0)</f>
        <v>0</v>
      </c>
      <c r="BH383" s="217">
        <f>IF(N383="sníž. přenesená",J383,0)</f>
        <v>0</v>
      </c>
      <c r="BI383" s="217">
        <f>IF(N383="nulová",J383,0)</f>
        <v>0</v>
      </c>
      <c r="BJ383" s="18" t="s">
        <v>79</v>
      </c>
      <c r="BK383" s="217">
        <f>ROUND(I383*H383,2)</f>
        <v>0</v>
      </c>
      <c r="BL383" s="18" t="s">
        <v>234</v>
      </c>
      <c r="BM383" s="216" t="s">
        <v>398</v>
      </c>
    </row>
    <row r="384" s="13" customFormat="1">
      <c r="A384" s="13"/>
      <c r="B384" s="218"/>
      <c r="C384" s="219"/>
      <c r="D384" s="220" t="s">
        <v>137</v>
      </c>
      <c r="E384" s="221" t="s">
        <v>19</v>
      </c>
      <c r="F384" s="222" t="s">
        <v>308</v>
      </c>
      <c r="G384" s="219"/>
      <c r="H384" s="221" t="s">
        <v>19</v>
      </c>
      <c r="I384" s="223"/>
      <c r="J384" s="219"/>
      <c r="K384" s="219"/>
      <c r="L384" s="224"/>
      <c r="M384" s="225"/>
      <c r="N384" s="226"/>
      <c r="O384" s="226"/>
      <c r="P384" s="226"/>
      <c r="Q384" s="226"/>
      <c r="R384" s="226"/>
      <c r="S384" s="226"/>
      <c r="T384" s="22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28" t="s">
        <v>137</v>
      </c>
      <c r="AU384" s="228" t="s">
        <v>81</v>
      </c>
      <c r="AV384" s="13" t="s">
        <v>79</v>
      </c>
      <c r="AW384" s="13" t="s">
        <v>33</v>
      </c>
      <c r="AX384" s="13" t="s">
        <v>71</v>
      </c>
      <c r="AY384" s="228" t="s">
        <v>127</v>
      </c>
    </row>
    <row r="385" s="14" customFormat="1">
      <c r="A385" s="14"/>
      <c r="B385" s="229"/>
      <c r="C385" s="230"/>
      <c r="D385" s="220" t="s">
        <v>137</v>
      </c>
      <c r="E385" s="231" t="s">
        <v>19</v>
      </c>
      <c r="F385" s="232" t="s">
        <v>135</v>
      </c>
      <c r="G385" s="230"/>
      <c r="H385" s="233">
        <v>4</v>
      </c>
      <c r="I385" s="234"/>
      <c r="J385" s="230"/>
      <c r="K385" s="230"/>
      <c r="L385" s="235"/>
      <c r="M385" s="236"/>
      <c r="N385" s="237"/>
      <c r="O385" s="237"/>
      <c r="P385" s="237"/>
      <c r="Q385" s="237"/>
      <c r="R385" s="237"/>
      <c r="S385" s="237"/>
      <c r="T385" s="23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39" t="s">
        <v>137</v>
      </c>
      <c r="AU385" s="239" t="s">
        <v>81</v>
      </c>
      <c r="AV385" s="14" t="s">
        <v>81</v>
      </c>
      <c r="AW385" s="14" t="s">
        <v>33</v>
      </c>
      <c r="AX385" s="14" t="s">
        <v>71</v>
      </c>
      <c r="AY385" s="239" t="s">
        <v>127</v>
      </c>
    </row>
    <row r="386" s="15" customFormat="1">
      <c r="A386" s="15"/>
      <c r="B386" s="240"/>
      <c r="C386" s="241"/>
      <c r="D386" s="220" t="s">
        <v>137</v>
      </c>
      <c r="E386" s="242" t="s">
        <v>19</v>
      </c>
      <c r="F386" s="243" t="s">
        <v>142</v>
      </c>
      <c r="G386" s="241"/>
      <c r="H386" s="244">
        <v>4</v>
      </c>
      <c r="I386" s="245"/>
      <c r="J386" s="241"/>
      <c r="K386" s="241"/>
      <c r="L386" s="246"/>
      <c r="M386" s="247"/>
      <c r="N386" s="248"/>
      <c r="O386" s="248"/>
      <c r="P386" s="248"/>
      <c r="Q386" s="248"/>
      <c r="R386" s="248"/>
      <c r="S386" s="248"/>
      <c r="T386" s="249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0" t="s">
        <v>137</v>
      </c>
      <c r="AU386" s="250" t="s">
        <v>81</v>
      </c>
      <c r="AV386" s="15" t="s">
        <v>135</v>
      </c>
      <c r="AW386" s="15" t="s">
        <v>33</v>
      </c>
      <c r="AX386" s="15" t="s">
        <v>79</v>
      </c>
      <c r="AY386" s="250" t="s">
        <v>127</v>
      </c>
    </row>
    <row r="387" s="2" customFormat="1" ht="14.4" customHeight="1">
      <c r="A387" s="39"/>
      <c r="B387" s="40"/>
      <c r="C387" s="205" t="s">
        <v>399</v>
      </c>
      <c r="D387" s="205" t="s">
        <v>130</v>
      </c>
      <c r="E387" s="206" t="s">
        <v>400</v>
      </c>
      <c r="F387" s="207" t="s">
        <v>401</v>
      </c>
      <c r="G387" s="208" t="s">
        <v>165</v>
      </c>
      <c r="H387" s="209">
        <v>4.5</v>
      </c>
      <c r="I387" s="210"/>
      <c r="J387" s="211">
        <f>ROUND(I387*H387,2)</f>
        <v>0</v>
      </c>
      <c r="K387" s="207" t="s">
        <v>134</v>
      </c>
      <c r="L387" s="45"/>
      <c r="M387" s="212" t="s">
        <v>19</v>
      </c>
      <c r="N387" s="213" t="s">
        <v>42</v>
      </c>
      <c r="O387" s="85"/>
      <c r="P387" s="214">
        <f>O387*H387</f>
        <v>0</v>
      </c>
      <c r="Q387" s="214">
        <v>0</v>
      </c>
      <c r="R387" s="214">
        <f>Q387*H387</f>
        <v>0</v>
      </c>
      <c r="S387" s="214">
        <v>0</v>
      </c>
      <c r="T387" s="215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16" t="s">
        <v>234</v>
      </c>
      <c r="AT387" s="216" t="s">
        <v>130</v>
      </c>
      <c r="AU387" s="216" t="s">
        <v>81</v>
      </c>
      <c r="AY387" s="18" t="s">
        <v>127</v>
      </c>
      <c r="BE387" s="217">
        <f>IF(N387="základní",J387,0)</f>
        <v>0</v>
      </c>
      <c r="BF387" s="217">
        <f>IF(N387="snížená",J387,0)</f>
        <v>0</v>
      </c>
      <c r="BG387" s="217">
        <f>IF(N387="zákl. přenesená",J387,0)</f>
        <v>0</v>
      </c>
      <c r="BH387" s="217">
        <f>IF(N387="sníž. přenesená",J387,0)</f>
        <v>0</v>
      </c>
      <c r="BI387" s="217">
        <f>IF(N387="nulová",J387,0)</f>
        <v>0</v>
      </c>
      <c r="BJ387" s="18" t="s">
        <v>79</v>
      </c>
      <c r="BK387" s="217">
        <f>ROUND(I387*H387,2)</f>
        <v>0</v>
      </c>
      <c r="BL387" s="18" t="s">
        <v>234</v>
      </c>
      <c r="BM387" s="216" t="s">
        <v>402</v>
      </c>
    </row>
    <row r="388" s="13" customFormat="1">
      <c r="A388" s="13"/>
      <c r="B388" s="218"/>
      <c r="C388" s="219"/>
      <c r="D388" s="220" t="s">
        <v>137</v>
      </c>
      <c r="E388" s="221" t="s">
        <v>19</v>
      </c>
      <c r="F388" s="222" t="s">
        <v>308</v>
      </c>
      <c r="G388" s="219"/>
      <c r="H388" s="221" t="s">
        <v>19</v>
      </c>
      <c r="I388" s="223"/>
      <c r="J388" s="219"/>
      <c r="K388" s="219"/>
      <c r="L388" s="224"/>
      <c r="M388" s="225"/>
      <c r="N388" s="226"/>
      <c r="O388" s="226"/>
      <c r="P388" s="226"/>
      <c r="Q388" s="226"/>
      <c r="R388" s="226"/>
      <c r="S388" s="226"/>
      <c r="T388" s="22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28" t="s">
        <v>137</v>
      </c>
      <c r="AU388" s="228" t="s">
        <v>81</v>
      </c>
      <c r="AV388" s="13" t="s">
        <v>79</v>
      </c>
      <c r="AW388" s="13" t="s">
        <v>33</v>
      </c>
      <c r="AX388" s="13" t="s">
        <v>71</v>
      </c>
      <c r="AY388" s="228" t="s">
        <v>127</v>
      </c>
    </row>
    <row r="389" s="14" customFormat="1">
      <c r="A389" s="14"/>
      <c r="B389" s="229"/>
      <c r="C389" s="230"/>
      <c r="D389" s="220" t="s">
        <v>137</v>
      </c>
      <c r="E389" s="231" t="s">
        <v>19</v>
      </c>
      <c r="F389" s="232" t="s">
        <v>309</v>
      </c>
      <c r="G389" s="230"/>
      <c r="H389" s="233">
        <v>4.5</v>
      </c>
      <c r="I389" s="234"/>
      <c r="J389" s="230"/>
      <c r="K389" s="230"/>
      <c r="L389" s="235"/>
      <c r="M389" s="236"/>
      <c r="N389" s="237"/>
      <c r="O389" s="237"/>
      <c r="P389" s="237"/>
      <c r="Q389" s="237"/>
      <c r="R389" s="237"/>
      <c r="S389" s="237"/>
      <c r="T389" s="23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39" t="s">
        <v>137</v>
      </c>
      <c r="AU389" s="239" t="s">
        <v>81</v>
      </c>
      <c r="AV389" s="14" t="s">
        <v>81</v>
      </c>
      <c r="AW389" s="14" t="s">
        <v>33</v>
      </c>
      <c r="AX389" s="14" t="s">
        <v>71</v>
      </c>
      <c r="AY389" s="239" t="s">
        <v>127</v>
      </c>
    </row>
    <row r="390" s="15" customFormat="1">
      <c r="A390" s="15"/>
      <c r="B390" s="240"/>
      <c r="C390" s="241"/>
      <c r="D390" s="220" t="s">
        <v>137</v>
      </c>
      <c r="E390" s="242" t="s">
        <v>19</v>
      </c>
      <c r="F390" s="243" t="s">
        <v>142</v>
      </c>
      <c r="G390" s="241"/>
      <c r="H390" s="244">
        <v>4.5</v>
      </c>
      <c r="I390" s="245"/>
      <c r="J390" s="241"/>
      <c r="K390" s="241"/>
      <c r="L390" s="246"/>
      <c r="M390" s="247"/>
      <c r="N390" s="248"/>
      <c r="O390" s="248"/>
      <c r="P390" s="248"/>
      <c r="Q390" s="248"/>
      <c r="R390" s="248"/>
      <c r="S390" s="248"/>
      <c r="T390" s="249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0" t="s">
        <v>137</v>
      </c>
      <c r="AU390" s="250" t="s">
        <v>81</v>
      </c>
      <c r="AV390" s="15" t="s">
        <v>135</v>
      </c>
      <c r="AW390" s="15" t="s">
        <v>33</v>
      </c>
      <c r="AX390" s="15" t="s">
        <v>79</v>
      </c>
      <c r="AY390" s="250" t="s">
        <v>127</v>
      </c>
    </row>
    <row r="391" s="2" customFormat="1" ht="24.15" customHeight="1">
      <c r="A391" s="39"/>
      <c r="B391" s="40"/>
      <c r="C391" s="205" t="s">
        <v>403</v>
      </c>
      <c r="D391" s="205" t="s">
        <v>130</v>
      </c>
      <c r="E391" s="206" t="s">
        <v>404</v>
      </c>
      <c r="F391" s="207" t="s">
        <v>405</v>
      </c>
      <c r="G391" s="208" t="s">
        <v>369</v>
      </c>
      <c r="H391" s="261"/>
      <c r="I391" s="210"/>
      <c r="J391" s="211">
        <f>ROUND(I391*H391,2)</f>
        <v>0</v>
      </c>
      <c r="K391" s="207" t="s">
        <v>134</v>
      </c>
      <c r="L391" s="45"/>
      <c r="M391" s="212" t="s">
        <v>19</v>
      </c>
      <c r="N391" s="213" t="s">
        <v>42</v>
      </c>
      <c r="O391" s="85"/>
      <c r="P391" s="214">
        <f>O391*H391</f>
        <v>0</v>
      </c>
      <c r="Q391" s="214">
        <v>0</v>
      </c>
      <c r="R391" s="214">
        <f>Q391*H391</f>
        <v>0</v>
      </c>
      <c r="S391" s="214">
        <v>0</v>
      </c>
      <c r="T391" s="215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16" t="s">
        <v>234</v>
      </c>
      <c r="AT391" s="216" t="s">
        <v>130</v>
      </c>
      <c r="AU391" s="216" t="s">
        <v>81</v>
      </c>
      <c r="AY391" s="18" t="s">
        <v>127</v>
      </c>
      <c r="BE391" s="217">
        <f>IF(N391="základní",J391,0)</f>
        <v>0</v>
      </c>
      <c r="BF391" s="217">
        <f>IF(N391="snížená",J391,0)</f>
        <v>0</v>
      </c>
      <c r="BG391" s="217">
        <f>IF(N391="zákl. přenesená",J391,0)</f>
        <v>0</v>
      </c>
      <c r="BH391" s="217">
        <f>IF(N391="sníž. přenesená",J391,0)</f>
        <v>0</v>
      </c>
      <c r="BI391" s="217">
        <f>IF(N391="nulová",J391,0)</f>
        <v>0</v>
      </c>
      <c r="BJ391" s="18" t="s">
        <v>79</v>
      </c>
      <c r="BK391" s="217">
        <f>ROUND(I391*H391,2)</f>
        <v>0</v>
      </c>
      <c r="BL391" s="18" t="s">
        <v>234</v>
      </c>
      <c r="BM391" s="216" t="s">
        <v>406</v>
      </c>
    </row>
    <row r="392" s="12" customFormat="1" ht="22.8" customHeight="1">
      <c r="A392" s="12"/>
      <c r="B392" s="189"/>
      <c r="C392" s="190"/>
      <c r="D392" s="191" t="s">
        <v>70</v>
      </c>
      <c r="E392" s="203" t="s">
        <v>407</v>
      </c>
      <c r="F392" s="203" t="s">
        <v>408</v>
      </c>
      <c r="G392" s="190"/>
      <c r="H392" s="190"/>
      <c r="I392" s="193"/>
      <c r="J392" s="204">
        <f>BK392</f>
        <v>0</v>
      </c>
      <c r="K392" s="190"/>
      <c r="L392" s="195"/>
      <c r="M392" s="196"/>
      <c r="N392" s="197"/>
      <c r="O392" s="197"/>
      <c r="P392" s="198">
        <f>SUM(P393:P425)</f>
        <v>0</v>
      </c>
      <c r="Q392" s="197"/>
      <c r="R392" s="198">
        <f>SUM(R393:R425)</f>
        <v>0.017193999999999997</v>
      </c>
      <c r="S392" s="197"/>
      <c r="T392" s="199">
        <f>SUM(T393:T425)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0" t="s">
        <v>81</v>
      </c>
      <c r="AT392" s="201" t="s">
        <v>70</v>
      </c>
      <c r="AU392" s="201" t="s">
        <v>79</v>
      </c>
      <c r="AY392" s="200" t="s">
        <v>127</v>
      </c>
      <c r="BK392" s="202">
        <f>SUM(BK393:BK425)</f>
        <v>0</v>
      </c>
    </row>
    <row r="393" s="2" customFormat="1" ht="14.4" customHeight="1">
      <c r="A393" s="39"/>
      <c r="B393" s="40"/>
      <c r="C393" s="205" t="s">
        <v>409</v>
      </c>
      <c r="D393" s="205" t="s">
        <v>130</v>
      </c>
      <c r="E393" s="206" t="s">
        <v>410</v>
      </c>
      <c r="F393" s="207" t="s">
        <v>411</v>
      </c>
      <c r="G393" s="208" t="s">
        <v>165</v>
      </c>
      <c r="H393" s="209">
        <v>13.800000000000001</v>
      </c>
      <c r="I393" s="210"/>
      <c r="J393" s="211">
        <f>ROUND(I393*H393,2)</f>
        <v>0</v>
      </c>
      <c r="K393" s="207" t="s">
        <v>134</v>
      </c>
      <c r="L393" s="45"/>
      <c r="M393" s="212" t="s">
        <v>19</v>
      </c>
      <c r="N393" s="213" t="s">
        <v>42</v>
      </c>
      <c r="O393" s="85"/>
      <c r="P393" s="214">
        <f>O393*H393</f>
        <v>0</v>
      </c>
      <c r="Q393" s="214">
        <v>0.00097999999999999997</v>
      </c>
      <c r="R393" s="214">
        <f>Q393*H393</f>
        <v>0.013524</v>
      </c>
      <c r="S393" s="214">
        <v>0</v>
      </c>
      <c r="T393" s="215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16" t="s">
        <v>234</v>
      </c>
      <c r="AT393" s="216" t="s">
        <v>130</v>
      </c>
      <c r="AU393" s="216" t="s">
        <v>81</v>
      </c>
      <c r="AY393" s="18" t="s">
        <v>127</v>
      </c>
      <c r="BE393" s="217">
        <f>IF(N393="základní",J393,0)</f>
        <v>0</v>
      </c>
      <c r="BF393" s="217">
        <f>IF(N393="snížená",J393,0)</f>
        <v>0</v>
      </c>
      <c r="BG393" s="217">
        <f>IF(N393="zákl. přenesená",J393,0)</f>
        <v>0</v>
      </c>
      <c r="BH393" s="217">
        <f>IF(N393="sníž. přenesená",J393,0)</f>
        <v>0</v>
      </c>
      <c r="BI393" s="217">
        <f>IF(N393="nulová",J393,0)</f>
        <v>0</v>
      </c>
      <c r="BJ393" s="18" t="s">
        <v>79</v>
      </c>
      <c r="BK393" s="217">
        <f>ROUND(I393*H393,2)</f>
        <v>0</v>
      </c>
      <c r="BL393" s="18" t="s">
        <v>234</v>
      </c>
      <c r="BM393" s="216" t="s">
        <v>412</v>
      </c>
    </row>
    <row r="394" s="13" customFormat="1">
      <c r="A394" s="13"/>
      <c r="B394" s="218"/>
      <c r="C394" s="219"/>
      <c r="D394" s="220" t="s">
        <v>137</v>
      </c>
      <c r="E394" s="221" t="s">
        <v>19</v>
      </c>
      <c r="F394" s="222" t="s">
        <v>204</v>
      </c>
      <c r="G394" s="219"/>
      <c r="H394" s="221" t="s">
        <v>19</v>
      </c>
      <c r="I394" s="223"/>
      <c r="J394" s="219"/>
      <c r="K394" s="219"/>
      <c r="L394" s="224"/>
      <c r="M394" s="225"/>
      <c r="N394" s="226"/>
      <c r="O394" s="226"/>
      <c r="P394" s="226"/>
      <c r="Q394" s="226"/>
      <c r="R394" s="226"/>
      <c r="S394" s="226"/>
      <c r="T394" s="22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28" t="s">
        <v>137</v>
      </c>
      <c r="AU394" s="228" t="s">
        <v>81</v>
      </c>
      <c r="AV394" s="13" t="s">
        <v>79</v>
      </c>
      <c r="AW394" s="13" t="s">
        <v>33</v>
      </c>
      <c r="AX394" s="13" t="s">
        <v>71</v>
      </c>
      <c r="AY394" s="228" t="s">
        <v>127</v>
      </c>
    </row>
    <row r="395" s="14" customFormat="1">
      <c r="A395" s="14"/>
      <c r="B395" s="229"/>
      <c r="C395" s="230"/>
      <c r="D395" s="220" t="s">
        <v>137</v>
      </c>
      <c r="E395" s="231" t="s">
        <v>19</v>
      </c>
      <c r="F395" s="232" t="s">
        <v>302</v>
      </c>
      <c r="G395" s="230"/>
      <c r="H395" s="233">
        <v>3.3999999999999999</v>
      </c>
      <c r="I395" s="234"/>
      <c r="J395" s="230"/>
      <c r="K395" s="230"/>
      <c r="L395" s="235"/>
      <c r="M395" s="236"/>
      <c r="N395" s="237"/>
      <c r="O395" s="237"/>
      <c r="P395" s="237"/>
      <c r="Q395" s="237"/>
      <c r="R395" s="237"/>
      <c r="S395" s="237"/>
      <c r="T395" s="23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39" t="s">
        <v>137</v>
      </c>
      <c r="AU395" s="239" t="s">
        <v>81</v>
      </c>
      <c r="AV395" s="14" t="s">
        <v>81</v>
      </c>
      <c r="AW395" s="14" t="s">
        <v>33</v>
      </c>
      <c r="AX395" s="14" t="s">
        <v>71</v>
      </c>
      <c r="AY395" s="239" t="s">
        <v>127</v>
      </c>
    </row>
    <row r="396" s="14" customFormat="1">
      <c r="A396" s="14"/>
      <c r="B396" s="229"/>
      <c r="C396" s="230"/>
      <c r="D396" s="220" t="s">
        <v>137</v>
      </c>
      <c r="E396" s="231" t="s">
        <v>19</v>
      </c>
      <c r="F396" s="232" t="s">
        <v>302</v>
      </c>
      <c r="G396" s="230"/>
      <c r="H396" s="233">
        <v>3.3999999999999999</v>
      </c>
      <c r="I396" s="234"/>
      <c r="J396" s="230"/>
      <c r="K396" s="230"/>
      <c r="L396" s="235"/>
      <c r="M396" s="236"/>
      <c r="N396" s="237"/>
      <c r="O396" s="237"/>
      <c r="P396" s="237"/>
      <c r="Q396" s="237"/>
      <c r="R396" s="237"/>
      <c r="S396" s="237"/>
      <c r="T396" s="23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39" t="s">
        <v>137</v>
      </c>
      <c r="AU396" s="239" t="s">
        <v>81</v>
      </c>
      <c r="AV396" s="14" t="s">
        <v>81</v>
      </c>
      <c r="AW396" s="14" t="s">
        <v>33</v>
      </c>
      <c r="AX396" s="14" t="s">
        <v>71</v>
      </c>
      <c r="AY396" s="239" t="s">
        <v>127</v>
      </c>
    </row>
    <row r="397" s="14" customFormat="1">
      <c r="A397" s="14"/>
      <c r="B397" s="229"/>
      <c r="C397" s="230"/>
      <c r="D397" s="220" t="s">
        <v>137</v>
      </c>
      <c r="E397" s="231" t="s">
        <v>19</v>
      </c>
      <c r="F397" s="232" t="s">
        <v>303</v>
      </c>
      <c r="G397" s="230"/>
      <c r="H397" s="233">
        <v>7</v>
      </c>
      <c r="I397" s="234"/>
      <c r="J397" s="230"/>
      <c r="K397" s="230"/>
      <c r="L397" s="235"/>
      <c r="M397" s="236"/>
      <c r="N397" s="237"/>
      <c r="O397" s="237"/>
      <c r="P397" s="237"/>
      <c r="Q397" s="237"/>
      <c r="R397" s="237"/>
      <c r="S397" s="237"/>
      <c r="T397" s="23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39" t="s">
        <v>137</v>
      </c>
      <c r="AU397" s="239" t="s">
        <v>81</v>
      </c>
      <c r="AV397" s="14" t="s">
        <v>81</v>
      </c>
      <c r="AW397" s="14" t="s">
        <v>33</v>
      </c>
      <c r="AX397" s="14" t="s">
        <v>71</v>
      </c>
      <c r="AY397" s="239" t="s">
        <v>127</v>
      </c>
    </row>
    <row r="398" s="15" customFormat="1">
      <c r="A398" s="15"/>
      <c r="B398" s="240"/>
      <c r="C398" s="241"/>
      <c r="D398" s="220" t="s">
        <v>137</v>
      </c>
      <c r="E398" s="242" t="s">
        <v>19</v>
      </c>
      <c r="F398" s="243" t="s">
        <v>142</v>
      </c>
      <c r="G398" s="241"/>
      <c r="H398" s="244">
        <v>13.800000000000001</v>
      </c>
      <c r="I398" s="245"/>
      <c r="J398" s="241"/>
      <c r="K398" s="241"/>
      <c r="L398" s="246"/>
      <c r="M398" s="247"/>
      <c r="N398" s="248"/>
      <c r="O398" s="248"/>
      <c r="P398" s="248"/>
      <c r="Q398" s="248"/>
      <c r="R398" s="248"/>
      <c r="S398" s="248"/>
      <c r="T398" s="249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0" t="s">
        <v>137</v>
      </c>
      <c r="AU398" s="250" t="s">
        <v>81</v>
      </c>
      <c r="AV398" s="15" t="s">
        <v>135</v>
      </c>
      <c r="AW398" s="15" t="s">
        <v>33</v>
      </c>
      <c r="AX398" s="15" t="s">
        <v>79</v>
      </c>
      <c r="AY398" s="250" t="s">
        <v>127</v>
      </c>
    </row>
    <row r="399" s="2" customFormat="1" ht="24.15" customHeight="1">
      <c r="A399" s="39"/>
      <c r="B399" s="40"/>
      <c r="C399" s="205" t="s">
        <v>413</v>
      </c>
      <c r="D399" s="205" t="s">
        <v>130</v>
      </c>
      <c r="E399" s="206" t="s">
        <v>414</v>
      </c>
      <c r="F399" s="207" t="s">
        <v>415</v>
      </c>
      <c r="G399" s="208" t="s">
        <v>165</v>
      </c>
      <c r="H399" s="209">
        <v>13.800000000000001</v>
      </c>
      <c r="I399" s="210"/>
      <c r="J399" s="211">
        <f>ROUND(I399*H399,2)</f>
        <v>0</v>
      </c>
      <c r="K399" s="207" t="s">
        <v>134</v>
      </c>
      <c r="L399" s="45"/>
      <c r="M399" s="212" t="s">
        <v>19</v>
      </c>
      <c r="N399" s="213" t="s">
        <v>42</v>
      </c>
      <c r="O399" s="85"/>
      <c r="P399" s="214">
        <f>O399*H399</f>
        <v>0</v>
      </c>
      <c r="Q399" s="214">
        <v>5.0000000000000002E-05</v>
      </c>
      <c r="R399" s="214">
        <f>Q399*H399</f>
        <v>0.00069000000000000008</v>
      </c>
      <c r="S399" s="214">
        <v>0</v>
      </c>
      <c r="T399" s="215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16" t="s">
        <v>234</v>
      </c>
      <c r="AT399" s="216" t="s">
        <v>130</v>
      </c>
      <c r="AU399" s="216" t="s">
        <v>81</v>
      </c>
      <c r="AY399" s="18" t="s">
        <v>127</v>
      </c>
      <c r="BE399" s="217">
        <f>IF(N399="základní",J399,0)</f>
        <v>0</v>
      </c>
      <c r="BF399" s="217">
        <f>IF(N399="snížená",J399,0)</f>
        <v>0</v>
      </c>
      <c r="BG399" s="217">
        <f>IF(N399="zákl. přenesená",J399,0)</f>
        <v>0</v>
      </c>
      <c r="BH399" s="217">
        <f>IF(N399="sníž. přenesená",J399,0)</f>
        <v>0</v>
      </c>
      <c r="BI399" s="217">
        <f>IF(N399="nulová",J399,0)</f>
        <v>0</v>
      </c>
      <c r="BJ399" s="18" t="s">
        <v>79</v>
      </c>
      <c r="BK399" s="217">
        <f>ROUND(I399*H399,2)</f>
        <v>0</v>
      </c>
      <c r="BL399" s="18" t="s">
        <v>234</v>
      </c>
      <c r="BM399" s="216" t="s">
        <v>416</v>
      </c>
    </row>
    <row r="400" s="13" customFormat="1">
      <c r="A400" s="13"/>
      <c r="B400" s="218"/>
      <c r="C400" s="219"/>
      <c r="D400" s="220" t="s">
        <v>137</v>
      </c>
      <c r="E400" s="221" t="s">
        <v>19</v>
      </c>
      <c r="F400" s="222" t="s">
        <v>204</v>
      </c>
      <c r="G400" s="219"/>
      <c r="H400" s="221" t="s">
        <v>19</v>
      </c>
      <c r="I400" s="223"/>
      <c r="J400" s="219"/>
      <c r="K400" s="219"/>
      <c r="L400" s="224"/>
      <c r="M400" s="225"/>
      <c r="N400" s="226"/>
      <c r="O400" s="226"/>
      <c r="P400" s="226"/>
      <c r="Q400" s="226"/>
      <c r="R400" s="226"/>
      <c r="S400" s="226"/>
      <c r="T400" s="22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28" t="s">
        <v>137</v>
      </c>
      <c r="AU400" s="228" t="s">
        <v>81</v>
      </c>
      <c r="AV400" s="13" t="s">
        <v>79</v>
      </c>
      <c r="AW400" s="13" t="s">
        <v>33</v>
      </c>
      <c r="AX400" s="13" t="s">
        <v>71</v>
      </c>
      <c r="AY400" s="228" t="s">
        <v>127</v>
      </c>
    </row>
    <row r="401" s="14" customFormat="1">
      <c r="A401" s="14"/>
      <c r="B401" s="229"/>
      <c r="C401" s="230"/>
      <c r="D401" s="220" t="s">
        <v>137</v>
      </c>
      <c r="E401" s="231" t="s">
        <v>19</v>
      </c>
      <c r="F401" s="232" t="s">
        <v>302</v>
      </c>
      <c r="G401" s="230"/>
      <c r="H401" s="233">
        <v>3.3999999999999999</v>
      </c>
      <c r="I401" s="234"/>
      <c r="J401" s="230"/>
      <c r="K401" s="230"/>
      <c r="L401" s="235"/>
      <c r="M401" s="236"/>
      <c r="N401" s="237"/>
      <c r="O401" s="237"/>
      <c r="P401" s="237"/>
      <c r="Q401" s="237"/>
      <c r="R401" s="237"/>
      <c r="S401" s="237"/>
      <c r="T401" s="23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39" t="s">
        <v>137</v>
      </c>
      <c r="AU401" s="239" t="s">
        <v>81</v>
      </c>
      <c r="AV401" s="14" t="s">
        <v>81</v>
      </c>
      <c r="AW401" s="14" t="s">
        <v>33</v>
      </c>
      <c r="AX401" s="14" t="s">
        <v>71</v>
      </c>
      <c r="AY401" s="239" t="s">
        <v>127</v>
      </c>
    </row>
    <row r="402" s="14" customFormat="1">
      <c r="A402" s="14"/>
      <c r="B402" s="229"/>
      <c r="C402" s="230"/>
      <c r="D402" s="220" t="s">
        <v>137</v>
      </c>
      <c r="E402" s="231" t="s">
        <v>19</v>
      </c>
      <c r="F402" s="232" t="s">
        <v>302</v>
      </c>
      <c r="G402" s="230"/>
      <c r="H402" s="233">
        <v>3.3999999999999999</v>
      </c>
      <c r="I402" s="234"/>
      <c r="J402" s="230"/>
      <c r="K402" s="230"/>
      <c r="L402" s="235"/>
      <c r="M402" s="236"/>
      <c r="N402" s="237"/>
      <c r="O402" s="237"/>
      <c r="P402" s="237"/>
      <c r="Q402" s="237"/>
      <c r="R402" s="237"/>
      <c r="S402" s="237"/>
      <c r="T402" s="23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39" t="s">
        <v>137</v>
      </c>
      <c r="AU402" s="239" t="s">
        <v>81</v>
      </c>
      <c r="AV402" s="14" t="s">
        <v>81</v>
      </c>
      <c r="AW402" s="14" t="s">
        <v>33</v>
      </c>
      <c r="AX402" s="14" t="s">
        <v>71</v>
      </c>
      <c r="AY402" s="239" t="s">
        <v>127</v>
      </c>
    </row>
    <row r="403" s="14" customFormat="1">
      <c r="A403" s="14"/>
      <c r="B403" s="229"/>
      <c r="C403" s="230"/>
      <c r="D403" s="220" t="s">
        <v>137</v>
      </c>
      <c r="E403" s="231" t="s">
        <v>19</v>
      </c>
      <c r="F403" s="232" t="s">
        <v>303</v>
      </c>
      <c r="G403" s="230"/>
      <c r="H403" s="233">
        <v>7</v>
      </c>
      <c r="I403" s="234"/>
      <c r="J403" s="230"/>
      <c r="K403" s="230"/>
      <c r="L403" s="235"/>
      <c r="M403" s="236"/>
      <c r="N403" s="237"/>
      <c r="O403" s="237"/>
      <c r="P403" s="237"/>
      <c r="Q403" s="237"/>
      <c r="R403" s="237"/>
      <c r="S403" s="237"/>
      <c r="T403" s="23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39" t="s">
        <v>137</v>
      </c>
      <c r="AU403" s="239" t="s">
        <v>81</v>
      </c>
      <c r="AV403" s="14" t="s">
        <v>81</v>
      </c>
      <c r="AW403" s="14" t="s">
        <v>33</v>
      </c>
      <c r="AX403" s="14" t="s">
        <v>71</v>
      </c>
      <c r="AY403" s="239" t="s">
        <v>127</v>
      </c>
    </row>
    <row r="404" s="15" customFormat="1">
      <c r="A404" s="15"/>
      <c r="B404" s="240"/>
      <c r="C404" s="241"/>
      <c r="D404" s="220" t="s">
        <v>137</v>
      </c>
      <c r="E404" s="242" t="s">
        <v>19</v>
      </c>
      <c r="F404" s="243" t="s">
        <v>142</v>
      </c>
      <c r="G404" s="241"/>
      <c r="H404" s="244">
        <v>13.800000000000001</v>
      </c>
      <c r="I404" s="245"/>
      <c r="J404" s="241"/>
      <c r="K404" s="241"/>
      <c r="L404" s="246"/>
      <c r="M404" s="247"/>
      <c r="N404" s="248"/>
      <c r="O404" s="248"/>
      <c r="P404" s="248"/>
      <c r="Q404" s="248"/>
      <c r="R404" s="248"/>
      <c r="S404" s="248"/>
      <c r="T404" s="249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0" t="s">
        <v>137</v>
      </c>
      <c r="AU404" s="250" t="s">
        <v>81</v>
      </c>
      <c r="AV404" s="15" t="s">
        <v>135</v>
      </c>
      <c r="AW404" s="15" t="s">
        <v>33</v>
      </c>
      <c r="AX404" s="15" t="s">
        <v>79</v>
      </c>
      <c r="AY404" s="250" t="s">
        <v>127</v>
      </c>
    </row>
    <row r="405" s="2" customFormat="1" ht="14.4" customHeight="1">
      <c r="A405" s="39"/>
      <c r="B405" s="40"/>
      <c r="C405" s="205" t="s">
        <v>417</v>
      </c>
      <c r="D405" s="205" t="s">
        <v>130</v>
      </c>
      <c r="E405" s="206" t="s">
        <v>418</v>
      </c>
      <c r="F405" s="207" t="s">
        <v>419</v>
      </c>
      <c r="G405" s="208" t="s">
        <v>242</v>
      </c>
      <c r="H405" s="209">
        <v>1</v>
      </c>
      <c r="I405" s="210"/>
      <c r="J405" s="211">
        <f>ROUND(I405*H405,2)</f>
        <v>0</v>
      </c>
      <c r="K405" s="207" t="s">
        <v>134</v>
      </c>
      <c r="L405" s="45"/>
      <c r="M405" s="212" t="s">
        <v>19</v>
      </c>
      <c r="N405" s="213" t="s">
        <v>42</v>
      </c>
      <c r="O405" s="85"/>
      <c r="P405" s="214">
        <f>O405*H405</f>
        <v>0</v>
      </c>
      <c r="Q405" s="214">
        <v>0</v>
      </c>
      <c r="R405" s="214">
        <f>Q405*H405</f>
        <v>0</v>
      </c>
      <c r="S405" s="214">
        <v>0</v>
      </c>
      <c r="T405" s="215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16" t="s">
        <v>234</v>
      </c>
      <c r="AT405" s="216" t="s">
        <v>130</v>
      </c>
      <c r="AU405" s="216" t="s">
        <v>81</v>
      </c>
      <c r="AY405" s="18" t="s">
        <v>127</v>
      </c>
      <c r="BE405" s="217">
        <f>IF(N405="základní",J405,0)</f>
        <v>0</v>
      </c>
      <c r="BF405" s="217">
        <f>IF(N405="snížená",J405,0)</f>
        <v>0</v>
      </c>
      <c r="BG405" s="217">
        <f>IF(N405="zákl. přenesená",J405,0)</f>
        <v>0</v>
      </c>
      <c r="BH405" s="217">
        <f>IF(N405="sníž. přenesená",J405,0)</f>
        <v>0</v>
      </c>
      <c r="BI405" s="217">
        <f>IF(N405="nulová",J405,0)</f>
        <v>0</v>
      </c>
      <c r="BJ405" s="18" t="s">
        <v>79</v>
      </c>
      <c r="BK405" s="217">
        <f>ROUND(I405*H405,2)</f>
        <v>0</v>
      </c>
      <c r="BL405" s="18" t="s">
        <v>234</v>
      </c>
      <c r="BM405" s="216" t="s">
        <v>420</v>
      </c>
    </row>
    <row r="406" s="13" customFormat="1">
      <c r="A406" s="13"/>
      <c r="B406" s="218"/>
      <c r="C406" s="219"/>
      <c r="D406" s="220" t="s">
        <v>137</v>
      </c>
      <c r="E406" s="221" t="s">
        <v>19</v>
      </c>
      <c r="F406" s="222" t="s">
        <v>204</v>
      </c>
      <c r="G406" s="219"/>
      <c r="H406" s="221" t="s">
        <v>19</v>
      </c>
      <c r="I406" s="223"/>
      <c r="J406" s="219"/>
      <c r="K406" s="219"/>
      <c r="L406" s="224"/>
      <c r="M406" s="225"/>
      <c r="N406" s="226"/>
      <c r="O406" s="226"/>
      <c r="P406" s="226"/>
      <c r="Q406" s="226"/>
      <c r="R406" s="226"/>
      <c r="S406" s="226"/>
      <c r="T406" s="22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28" t="s">
        <v>137</v>
      </c>
      <c r="AU406" s="228" t="s">
        <v>81</v>
      </c>
      <c r="AV406" s="13" t="s">
        <v>79</v>
      </c>
      <c r="AW406" s="13" t="s">
        <v>33</v>
      </c>
      <c r="AX406" s="13" t="s">
        <v>71</v>
      </c>
      <c r="AY406" s="228" t="s">
        <v>127</v>
      </c>
    </row>
    <row r="407" s="14" customFormat="1">
      <c r="A407" s="14"/>
      <c r="B407" s="229"/>
      <c r="C407" s="230"/>
      <c r="D407" s="220" t="s">
        <v>137</v>
      </c>
      <c r="E407" s="231" t="s">
        <v>19</v>
      </c>
      <c r="F407" s="232" t="s">
        <v>79</v>
      </c>
      <c r="G407" s="230"/>
      <c r="H407" s="233">
        <v>1</v>
      </c>
      <c r="I407" s="234"/>
      <c r="J407" s="230"/>
      <c r="K407" s="230"/>
      <c r="L407" s="235"/>
      <c r="M407" s="236"/>
      <c r="N407" s="237"/>
      <c r="O407" s="237"/>
      <c r="P407" s="237"/>
      <c r="Q407" s="237"/>
      <c r="R407" s="237"/>
      <c r="S407" s="237"/>
      <c r="T407" s="23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39" t="s">
        <v>137</v>
      </c>
      <c r="AU407" s="239" t="s">
        <v>81</v>
      </c>
      <c r="AV407" s="14" t="s">
        <v>81</v>
      </c>
      <c r="AW407" s="14" t="s">
        <v>33</v>
      </c>
      <c r="AX407" s="14" t="s">
        <v>71</v>
      </c>
      <c r="AY407" s="239" t="s">
        <v>127</v>
      </c>
    </row>
    <row r="408" s="15" customFormat="1">
      <c r="A408" s="15"/>
      <c r="B408" s="240"/>
      <c r="C408" s="241"/>
      <c r="D408" s="220" t="s">
        <v>137</v>
      </c>
      <c r="E408" s="242" t="s">
        <v>19</v>
      </c>
      <c r="F408" s="243" t="s">
        <v>142</v>
      </c>
      <c r="G408" s="241"/>
      <c r="H408" s="244">
        <v>1</v>
      </c>
      <c r="I408" s="245"/>
      <c r="J408" s="241"/>
      <c r="K408" s="241"/>
      <c r="L408" s="246"/>
      <c r="M408" s="247"/>
      <c r="N408" s="248"/>
      <c r="O408" s="248"/>
      <c r="P408" s="248"/>
      <c r="Q408" s="248"/>
      <c r="R408" s="248"/>
      <c r="S408" s="248"/>
      <c r="T408" s="249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0" t="s">
        <v>137</v>
      </c>
      <c r="AU408" s="250" t="s">
        <v>81</v>
      </c>
      <c r="AV408" s="15" t="s">
        <v>135</v>
      </c>
      <c r="AW408" s="15" t="s">
        <v>33</v>
      </c>
      <c r="AX408" s="15" t="s">
        <v>79</v>
      </c>
      <c r="AY408" s="250" t="s">
        <v>127</v>
      </c>
    </row>
    <row r="409" s="2" customFormat="1" ht="14.4" customHeight="1">
      <c r="A409" s="39"/>
      <c r="B409" s="40"/>
      <c r="C409" s="205" t="s">
        <v>421</v>
      </c>
      <c r="D409" s="205" t="s">
        <v>130</v>
      </c>
      <c r="E409" s="206" t="s">
        <v>422</v>
      </c>
      <c r="F409" s="207" t="s">
        <v>423</v>
      </c>
      <c r="G409" s="208" t="s">
        <v>242</v>
      </c>
      <c r="H409" s="209">
        <v>1</v>
      </c>
      <c r="I409" s="210"/>
      <c r="J409" s="211">
        <f>ROUND(I409*H409,2)</f>
        <v>0</v>
      </c>
      <c r="K409" s="207" t="s">
        <v>262</v>
      </c>
      <c r="L409" s="45"/>
      <c r="M409" s="212" t="s">
        <v>19</v>
      </c>
      <c r="N409" s="213" t="s">
        <v>42</v>
      </c>
      <c r="O409" s="85"/>
      <c r="P409" s="214">
        <f>O409*H409</f>
        <v>0</v>
      </c>
      <c r="Q409" s="214">
        <v>0.00022000000000000001</v>
      </c>
      <c r="R409" s="214">
        <f>Q409*H409</f>
        <v>0.00022000000000000001</v>
      </c>
      <c r="S409" s="214">
        <v>0</v>
      </c>
      <c r="T409" s="215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16" t="s">
        <v>234</v>
      </c>
      <c r="AT409" s="216" t="s">
        <v>130</v>
      </c>
      <c r="AU409" s="216" t="s">
        <v>81</v>
      </c>
      <c r="AY409" s="18" t="s">
        <v>127</v>
      </c>
      <c r="BE409" s="217">
        <f>IF(N409="základní",J409,0)</f>
        <v>0</v>
      </c>
      <c r="BF409" s="217">
        <f>IF(N409="snížená",J409,0)</f>
        <v>0</v>
      </c>
      <c r="BG409" s="217">
        <f>IF(N409="zákl. přenesená",J409,0)</f>
        <v>0</v>
      </c>
      <c r="BH409" s="217">
        <f>IF(N409="sníž. přenesená",J409,0)</f>
        <v>0</v>
      </c>
      <c r="BI409" s="217">
        <f>IF(N409="nulová",J409,0)</f>
        <v>0</v>
      </c>
      <c r="BJ409" s="18" t="s">
        <v>79</v>
      </c>
      <c r="BK409" s="217">
        <f>ROUND(I409*H409,2)</f>
        <v>0</v>
      </c>
      <c r="BL409" s="18" t="s">
        <v>234</v>
      </c>
      <c r="BM409" s="216" t="s">
        <v>424</v>
      </c>
    </row>
    <row r="410" s="13" customFormat="1">
      <c r="A410" s="13"/>
      <c r="B410" s="218"/>
      <c r="C410" s="219"/>
      <c r="D410" s="220" t="s">
        <v>137</v>
      </c>
      <c r="E410" s="221" t="s">
        <v>19</v>
      </c>
      <c r="F410" s="222" t="s">
        <v>204</v>
      </c>
      <c r="G410" s="219"/>
      <c r="H410" s="221" t="s">
        <v>19</v>
      </c>
      <c r="I410" s="223"/>
      <c r="J410" s="219"/>
      <c r="K410" s="219"/>
      <c r="L410" s="224"/>
      <c r="M410" s="225"/>
      <c r="N410" s="226"/>
      <c r="O410" s="226"/>
      <c r="P410" s="226"/>
      <c r="Q410" s="226"/>
      <c r="R410" s="226"/>
      <c r="S410" s="226"/>
      <c r="T410" s="22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28" t="s">
        <v>137</v>
      </c>
      <c r="AU410" s="228" t="s">
        <v>81</v>
      </c>
      <c r="AV410" s="13" t="s">
        <v>79</v>
      </c>
      <c r="AW410" s="13" t="s">
        <v>33</v>
      </c>
      <c r="AX410" s="13" t="s">
        <v>71</v>
      </c>
      <c r="AY410" s="228" t="s">
        <v>127</v>
      </c>
    </row>
    <row r="411" s="14" customFormat="1">
      <c r="A411" s="14"/>
      <c r="B411" s="229"/>
      <c r="C411" s="230"/>
      <c r="D411" s="220" t="s">
        <v>137</v>
      </c>
      <c r="E411" s="231" t="s">
        <v>19</v>
      </c>
      <c r="F411" s="232" t="s">
        <v>79</v>
      </c>
      <c r="G411" s="230"/>
      <c r="H411" s="233">
        <v>1</v>
      </c>
      <c r="I411" s="234"/>
      <c r="J411" s="230"/>
      <c r="K411" s="230"/>
      <c r="L411" s="235"/>
      <c r="M411" s="236"/>
      <c r="N411" s="237"/>
      <c r="O411" s="237"/>
      <c r="P411" s="237"/>
      <c r="Q411" s="237"/>
      <c r="R411" s="237"/>
      <c r="S411" s="237"/>
      <c r="T411" s="23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39" t="s">
        <v>137</v>
      </c>
      <c r="AU411" s="239" t="s">
        <v>81</v>
      </c>
      <c r="AV411" s="14" t="s">
        <v>81</v>
      </c>
      <c r="AW411" s="14" t="s">
        <v>33</v>
      </c>
      <c r="AX411" s="14" t="s">
        <v>71</v>
      </c>
      <c r="AY411" s="239" t="s">
        <v>127</v>
      </c>
    </row>
    <row r="412" s="15" customFormat="1">
      <c r="A412" s="15"/>
      <c r="B412" s="240"/>
      <c r="C412" s="241"/>
      <c r="D412" s="220" t="s">
        <v>137</v>
      </c>
      <c r="E412" s="242" t="s">
        <v>19</v>
      </c>
      <c r="F412" s="243" t="s">
        <v>142</v>
      </c>
      <c r="G412" s="241"/>
      <c r="H412" s="244">
        <v>1</v>
      </c>
      <c r="I412" s="245"/>
      <c r="J412" s="241"/>
      <c r="K412" s="241"/>
      <c r="L412" s="246"/>
      <c r="M412" s="247"/>
      <c r="N412" s="248"/>
      <c r="O412" s="248"/>
      <c r="P412" s="248"/>
      <c r="Q412" s="248"/>
      <c r="R412" s="248"/>
      <c r="S412" s="248"/>
      <c r="T412" s="249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0" t="s">
        <v>137</v>
      </c>
      <c r="AU412" s="250" t="s">
        <v>81</v>
      </c>
      <c r="AV412" s="15" t="s">
        <v>135</v>
      </c>
      <c r="AW412" s="15" t="s">
        <v>33</v>
      </c>
      <c r="AX412" s="15" t="s">
        <v>79</v>
      </c>
      <c r="AY412" s="250" t="s">
        <v>127</v>
      </c>
    </row>
    <row r="413" s="2" customFormat="1" ht="24.15" customHeight="1">
      <c r="A413" s="39"/>
      <c r="B413" s="40"/>
      <c r="C413" s="205" t="s">
        <v>425</v>
      </c>
      <c r="D413" s="205" t="s">
        <v>130</v>
      </c>
      <c r="E413" s="206" t="s">
        <v>426</v>
      </c>
      <c r="F413" s="207" t="s">
        <v>427</v>
      </c>
      <c r="G413" s="208" t="s">
        <v>165</v>
      </c>
      <c r="H413" s="209">
        <v>13.800000000000001</v>
      </c>
      <c r="I413" s="210"/>
      <c r="J413" s="211">
        <f>ROUND(I413*H413,2)</f>
        <v>0</v>
      </c>
      <c r="K413" s="207" t="s">
        <v>134</v>
      </c>
      <c r="L413" s="45"/>
      <c r="M413" s="212" t="s">
        <v>19</v>
      </c>
      <c r="N413" s="213" t="s">
        <v>42</v>
      </c>
      <c r="O413" s="85"/>
      <c r="P413" s="214">
        <f>O413*H413</f>
        <v>0</v>
      </c>
      <c r="Q413" s="214">
        <v>0.00019000000000000001</v>
      </c>
      <c r="R413" s="214">
        <f>Q413*H413</f>
        <v>0.0026220000000000002</v>
      </c>
      <c r="S413" s="214">
        <v>0</v>
      </c>
      <c r="T413" s="215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16" t="s">
        <v>234</v>
      </c>
      <c r="AT413" s="216" t="s">
        <v>130</v>
      </c>
      <c r="AU413" s="216" t="s">
        <v>81</v>
      </c>
      <c r="AY413" s="18" t="s">
        <v>127</v>
      </c>
      <c r="BE413" s="217">
        <f>IF(N413="základní",J413,0)</f>
        <v>0</v>
      </c>
      <c r="BF413" s="217">
        <f>IF(N413="snížená",J413,0)</f>
        <v>0</v>
      </c>
      <c r="BG413" s="217">
        <f>IF(N413="zákl. přenesená",J413,0)</f>
        <v>0</v>
      </c>
      <c r="BH413" s="217">
        <f>IF(N413="sníž. přenesená",J413,0)</f>
        <v>0</v>
      </c>
      <c r="BI413" s="217">
        <f>IF(N413="nulová",J413,0)</f>
        <v>0</v>
      </c>
      <c r="BJ413" s="18" t="s">
        <v>79</v>
      </c>
      <c r="BK413" s="217">
        <f>ROUND(I413*H413,2)</f>
        <v>0</v>
      </c>
      <c r="BL413" s="18" t="s">
        <v>234</v>
      </c>
      <c r="BM413" s="216" t="s">
        <v>428</v>
      </c>
    </row>
    <row r="414" s="13" customFormat="1">
      <c r="A414" s="13"/>
      <c r="B414" s="218"/>
      <c r="C414" s="219"/>
      <c r="D414" s="220" t="s">
        <v>137</v>
      </c>
      <c r="E414" s="221" t="s">
        <v>19</v>
      </c>
      <c r="F414" s="222" t="s">
        <v>204</v>
      </c>
      <c r="G414" s="219"/>
      <c r="H414" s="221" t="s">
        <v>19</v>
      </c>
      <c r="I414" s="223"/>
      <c r="J414" s="219"/>
      <c r="K414" s="219"/>
      <c r="L414" s="224"/>
      <c r="M414" s="225"/>
      <c r="N414" s="226"/>
      <c r="O414" s="226"/>
      <c r="P414" s="226"/>
      <c r="Q414" s="226"/>
      <c r="R414" s="226"/>
      <c r="S414" s="226"/>
      <c r="T414" s="22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28" t="s">
        <v>137</v>
      </c>
      <c r="AU414" s="228" t="s">
        <v>81</v>
      </c>
      <c r="AV414" s="13" t="s">
        <v>79</v>
      </c>
      <c r="AW414" s="13" t="s">
        <v>33</v>
      </c>
      <c r="AX414" s="13" t="s">
        <v>71</v>
      </c>
      <c r="AY414" s="228" t="s">
        <v>127</v>
      </c>
    </row>
    <row r="415" s="14" customFormat="1">
      <c r="A415" s="14"/>
      <c r="B415" s="229"/>
      <c r="C415" s="230"/>
      <c r="D415" s="220" t="s">
        <v>137</v>
      </c>
      <c r="E415" s="231" t="s">
        <v>19</v>
      </c>
      <c r="F415" s="232" t="s">
        <v>302</v>
      </c>
      <c r="G415" s="230"/>
      <c r="H415" s="233">
        <v>3.3999999999999999</v>
      </c>
      <c r="I415" s="234"/>
      <c r="J415" s="230"/>
      <c r="K415" s="230"/>
      <c r="L415" s="235"/>
      <c r="M415" s="236"/>
      <c r="N415" s="237"/>
      <c r="O415" s="237"/>
      <c r="P415" s="237"/>
      <c r="Q415" s="237"/>
      <c r="R415" s="237"/>
      <c r="S415" s="237"/>
      <c r="T415" s="23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39" t="s">
        <v>137</v>
      </c>
      <c r="AU415" s="239" t="s">
        <v>81</v>
      </c>
      <c r="AV415" s="14" t="s">
        <v>81</v>
      </c>
      <c r="AW415" s="14" t="s">
        <v>33</v>
      </c>
      <c r="AX415" s="14" t="s">
        <v>71</v>
      </c>
      <c r="AY415" s="239" t="s">
        <v>127</v>
      </c>
    </row>
    <row r="416" s="14" customFormat="1">
      <c r="A416" s="14"/>
      <c r="B416" s="229"/>
      <c r="C416" s="230"/>
      <c r="D416" s="220" t="s">
        <v>137</v>
      </c>
      <c r="E416" s="231" t="s">
        <v>19</v>
      </c>
      <c r="F416" s="232" t="s">
        <v>302</v>
      </c>
      <c r="G416" s="230"/>
      <c r="H416" s="233">
        <v>3.3999999999999999</v>
      </c>
      <c r="I416" s="234"/>
      <c r="J416" s="230"/>
      <c r="K416" s="230"/>
      <c r="L416" s="235"/>
      <c r="M416" s="236"/>
      <c r="N416" s="237"/>
      <c r="O416" s="237"/>
      <c r="P416" s="237"/>
      <c r="Q416" s="237"/>
      <c r="R416" s="237"/>
      <c r="S416" s="237"/>
      <c r="T416" s="238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39" t="s">
        <v>137</v>
      </c>
      <c r="AU416" s="239" t="s">
        <v>81</v>
      </c>
      <c r="AV416" s="14" t="s">
        <v>81</v>
      </c>
      <c r="AW416" s="14" t="s">
        <v>33</v>
      </c>
      <c r="AX416" s="14" t="s">
        <v>71</v>
      </c>
      <c r="AY416" s="239" t="s">
        <v>127</v>
      </c>
    </row>
    <row r="417" s="14" customFormat="1">
      <c r="A417" s="14"/>
      <c r="B417" s="229"/>
      <c r="C417" s="230"/>
      <c r="D417" s="220" t="s">
        <v>137</v>
      </c>
      <c r="E417" s="231" t="s">
        <v>19</v>
      </c>
      <c r="F417" s="232" t="s">
        <v>303</v>
      </c>
      <c r="G417" s="230"/>
      <c r="H417" s="233">
        <v>7</v>
      </c>
      <c r="I417" s="234"/>
      <c r="J417" s="230"/>
      <c r="K417" s="230"/>
      <c r="L417" s="235"/>
      <c r="M417" s="236"/>
      <c r="N417" s="237"/>
      <c r="O417" s="237"/>
      <c r="P417" s="237"/>
      <c r="Q417" s="237"/>
      <c r="R417" s="237"/>
      <c r="S417" s="237"/>
      <c r="T417" s="23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39" t="s">
        <v>137</v>
      </c>
      <c r="AU417" s="239" t="s">
        <v>81</v>
      </c>
      <c r="AV417" s="14" t="s">
        <v>81</v>
      </c>
      <c r="AW417" s="14" t="s">
        <v>33</v>
      </c>
      <c r="AX417" s="14" t="s">
        <v>71</v>
      </c>
      <c r="AY417" s="239" t="s">
        <v>127</v>
      </c>
    </row>
    <row r="418" s="15" customFormat="1">
      <c r="A418" s="15"/>
      <c r="B418" s="240"/>
      <c r="C418" s="241"/>
      <c r="D418" s="220" t="s">
        <v>137</v>
      </c>
      <c r="E418" s="242" t="s">
        <v>19</v>
      </c>
      <c r="F418" s="243" t="s">
        <v>142</v>
      </c>
      <c r="G418" s="241"/>
      <c r="H418" s="244">
        <v>13.800000000000001</v>
      </c>
      <c r="I418" s="245"/>
      <c r="J418" s="241"/>
      <c r="K418" s="241"/>
      <c r="L418" s="246"/>
      <c r="M418" s="247"/>
      <c r="N418" s="248"/>
      <c r="O418" s="248"/>
      <c r="P418" s="248"/>
      <c r="Q418" s="248"/>
      <c r="R418" s="248"/>
      <c r="S418" s="248"/>
      <c r="T418" s="249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0" t="s">
        <v>137</v>
      </c>
      <c r="AU418" s="250" t="s">
        <v>81</v>
      </c>
      <c r="AV418" s="15" t="s">
        <v>135</v>
      </c>
      <c r="AW418" s="15" t="s">
        <v>33</v>
      </c>
      <c r="AX418" s="15" t="s">
        <v>79</v>
      </c>
      <c r="AY418" s="250" t="s">
        <v>127</v>
      </c>
    </row>
    <row r="419" s="2" customFormat="1" ht="14.4" customHeight="1">
      <c r="A419" s="39"/>
      <c r="B419" s="40"/>
      <c r="C419" s="205" t="s">
        <v>429</v>
      </c>
      <c r="D419" s="205" t="s">
        <v>130</v>
      </c>
      <c r="E419" s="206" t="s">
        <v>430</v>
      </c>
      <c r="F419" s="207" t="s">
        <v>431</v>
      </c>
      <c r="G419" s="208" t="s">
        <v>165</v>
      </c>
      <c r="H419" s="209">
        <v>13.800000000000001</v>
      </c>
      <c r="I419" s="210"/>
      <c r="J419" s="211">
        <f>ROUND(I419*H419,2)</f>
        <v>0</v>
      </c>
      <c r="K419" s="207" t="s">
        <v>134</v>
      </c>
      <c r="L419" s="45"/>
      <c r="M419" s="212" t="s">
        <v>19</v>
      </c>
      <c r="N419" s="213" t="s">
        <v>42</v>
      </c>
      <c r="O419" s="85"/>
      <c r="P419" s="214">
        <f>O419*H419</f>
        <v>0</v>
      </c>
      <c r="Q419" s="214">
        <v>1.0000000000000001E-05</v>
      </c>
      <c r="R419" s="214">
        <f>Q419*H419</f>
        <v>0.00013800000000000002</v>
      </c>
      <c r="S419" s="214">
        <v>0</v>
      </c>
      <c r="T419" s="215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16" t="s">
        <v>234</v>
      </c>
      <c r="AT419" s="216" t="s">
        <v>130</v>
      </c>
      <c r="AU419" s="216" t="s">
        <v>81</v>
      </c>
      <c r="AY419" s="18" t="s">
        <v>127</v>
      </c>
      <c r="BE419" s="217">
        <f>IF(N419="základní",J419,0)</f>
        <v>0</v>
      </c>
      <c r="BF419" s="217">
        <f>IF(N419="snížená",J419,0)</f>
        <v>0</v>
      </c>
      <c r="BG419" s="217">
        <f>IF(N419="zákl. přenesená",J419,0)</f>
        <v>0</v>
      </c>
      <c r="BH419" s="217">
        <f>IF(N419="sníž. přenesená",J419,0)</f>
        <v>0</v>
      </c>
      <c r="BI419" s="217">
        <f>IF(N419="nulová",J419,0)</f>
        <v>0</v>
      </c>
      <c r="BJ419" s="18" t="s">
        <v>79</v>
      </c>
      <c r="BK419" s="217">
        <f>ROUND(I419*H419,2)</f>
        <v>0</v>
      </c>
      <c r="BL419" s="18" t="s">
        <v>234</v>
      </c>
      <c r="BM419" s="216" t="s">
        <v>432</v>
      </c>
    </row>
    <row r="420" s="13" customFormat="1">
      <c r="A420" s="13"/>
      <c r="B420" s="218"/>
      <c r="C420" s="219"/>
      <c r="D420" s="220" t="s">
        <v>137</v>
      </c>
      <c r="E420" s="221" t="s">
        <v>19</v>
      </c>
      <c r="F420" s="222" t="s">
        <v>204</v>
      </c>
      <c r="G420" s="219"/>
      <c r="H420" s="221" t="s">
        <v>19</v>
      </c>
      <c r="I420" s="223"/>
      <c r="J420" s="219"/>
      <c r="K420" s="219"/>
      <c r="L420" s="224"/>
      <c r="M420" s="225"/>
      <c r="N420" s="226"/>
      <c r="O420" s="226"/>
      <c r="P420" s="226"/>
      <c r="Q420" s="226"/>
      <c r="R420" s="226"/>
      <c r="S420" s="226"/>
      <c r="T420" s="22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28" t="s">
        <v>137</v>
      </c>
      <c r="AU420" s="228" t="s">
        <v>81</v>
      </c>
      <c r="AV420" s="13" t="s">
        <v>79</v>
      </c>
      <c r="AW420" s="13" t="s">
        <v>33</v>
      </c>
      <c r="AX420" s="13" t="s">
        <v>71</v>
      </c>
      <c r="AY420" s="228" t="s">
        <v>127</v>
      </c>
    </row>
    <row r="421" s="14" customFormat="1">
      <c r="A421" s="14"/>
      <c r="B421" s="229"/>
      <c r="C421" s="230"/>
      <c r="D421" s="220" t="s">
        <v>137</v>
      </c>
      <c r="E421" s="231" t="s">
        <v>19</v>
      </c>
      <c r="F421" s="232" t="s">
        <v>302</v>
      </c>
      <c r="G421" s="230"/>
      <c r="H421" s="233">
        <v>3.3999999999999999</v>
      </c>
      <c r="I421" s="234"/>
      <c r="J421" s="230"/>
      <c r="K421" s="230"/>
      <c r="L421" s="235"/>
      <c r="M421" s="236"/>
      <c r="N421" s="237"/>
      <c r="O421" s="237"/>
      <c r="P421" s="237"/>
      <c r="Q421" s="237"/>
      <c r="R421" s="237"/>
      <c r="S421" s="237"/>
      <c r="T421" s="23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39" t="s">
        <v>137</v>
      </c>
      <c r="AU421" s="239" t="s">
        <v>81</v>
      </c>
      <c r="AV421" s="14" t="s">
        <v>81</v>
      </c>
      <c r="AW421" s="14" t="s">
        <v>33</v>
      </c>
      <c r="AX421" s="14" t="s">
        <v>71</v>
      </c>
      <c r="AY421" s="239" t="s">
        <v>127</v>
      </c>
    </row>
    <row r="422" s="14" customFormat="1">
      <c r="A422" s="14"/>
      <c r="B422" s="229"/>
      <c r="C422" s="230"/>
      <c r="D422" s="220" t="s">
        <v>137</v>
      </c>
      <c r="E422" s="231" t="s">
        <v>19</v>
      </c>
      <c r="F422" s="232" t="s">
        <v>302</v>
      </c>
      <c r="G422" s="230"/>
      <c r="H422" s="233">
        <v>3.3999999999999999</v>
      </c>
      <c r="I422" s="234"/>
      <c r="J422" s="230"/>
      <c r="K422" s="230"/>
      <c r="L422" s="235"/>
      <c r="M422" s="236"/>
      <c r="N422" s="237"/>
      <c r="O422" s="237"/>
      <c r="P422" s="237"/>
      <c r="Q422" s="237"/>
      <c r="R422" s="237"/>
      <c r="S422" s="237"/>
      <c r="T422" s="23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39" t="s">
        <v>137</v>
      </c>
      <c r="AU422" s="239" t="s">
        <v>81</v>
      </c>
      <c r="AV422" s="14" t="s">
        <v>81</v>
      </c>
      <c r="AW422" s="14" t="s">
        <v>33</v>
      </c>
      <c r="AX422" s="14" t="s">
        <v>71</v>
      </c>
      <c r="AY422" s="239" t="s">
        <v>127</v>
      </c>
    </row>
    <row r="423" s="14" customFormat="1">
      <c r="A423" s="14"/>
      <c r="B423" s="229"/>
      <c r="C423" s="230"/>
      <c r="D423" s="220" t="s">
        <v>137</v>
      </c>
      <c r="E423" s="231" t="s">
        <v>19</v>
      </c>
      <c r="F423" s="232" t="s">
        <v>303</v>
      </c>
      <c r="G423" s="230"/>
      <c r="H423" s="233">
        <v>7</v>
      </c>
      <c r="I423" s="234"/>
      <c r="J423" s="230"/>
      <c r="K423" s="230"/>
      <c r="L423" s="235"/>
      <c r="M423" s="236"/>
      <c r="N423" s="237"/>
      <c r="O423" s="237"/>
      <c r="P423" s="237"/>
      <c r="Q423" s="237"/>
      <c r="R423" s="237"/>
      <c r="S423" s="237"/>
      <c r="T423" s="23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39" t="s">
        <v>137</v>
      </c>
      <c r="AU423" s="239" t="s">
        <v>81</v>
      </c>
      <c r="AV423" s="14" t="s">
        <v>81</v>
      </c>
      <c r="AW423" s="14" t="s">
        <v>33</v>
      </c>
      <c r="AX423" s="14" t="s">
        <v>71</v>
      </c>
      <c r="AY423" s="239" t="s">
        <v>127</v>
      </c>
    </row>
    <row r="424" s="15" customFormat="1">
      <c r="A424" s="15"/>
      <c r="B424" s="240"/>
      <c r="C424" s="241"/>
      <c r="D424" s="220" t="s">
        <v>137</v>
      </c>
      <c r="E424" s="242" t="s">
        <v>19</v>
      </c>
      <c r="F424" s="243" t="s">
        <v>142</v>
      </c>
      <c r="G424" s="241"/>
      <c r="H424" s="244">
        <v>13.800000000000001</v>
      </c>
      <c r="I424" s="245"/>
      <c r="J424" s="241"/>
      <c r="K424" s="241"/>
      <c r="L424" s="246"/>
      <c r="M424" s="247"/>
      <c r="N424" s="248"/>
      <c r="O424" s="248"/>
      <c r="P424" s="248"/>
      <c r="Q424" s="248"/>
      <c r="R424" s="248"/>
      <c r="S424" s="248"/>
      <c r="T424" s="249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0" t="s">
        <v>137</v>
      </c>
      <c r="AU424" s="250" t="s">
        <v>81</v>
      </c>
      <c r="AV424" s="15" t="s">
        <v>135</v>
      </c>
      <c r="AW424" s="15" t="s">
        <v>33</v>
      </c>
      <c r="AX424" s="15" t="s">
        <v>79</v>
      </c>
      <c r="AY424" s="250" t="s">
        <v>127</v>
      </c>
    </row>
    <row r="425" s="2" customFormat="1" ht="24.15" customHeight="1">
      <c r="A425" s="39"/>
      <c r="B425" s="40"/>
      <c r="C425" s="205" t="s">
        <v>433</v>
      </c>
      <c r="D425" s="205" t="s">
        <v>130</v>
      </c>
      <c r="E425" s="206" t="s">
        <v>434</v>
      </c>
      <c r="F425" s="207" t="s">
        <v>435</v>
      </c>
      <c r="G425" s="208" t="s">
        <v>369</v>
      </c>
      <c r="H425" s="261"/>
      <c r="I425" s="210"/>
      <c r="J425" s="211">
        <f>ROUND(I425*H425,2)</f>
        <v>0</v>
      </c>
      <c r="K425" s="207" t="s">
        <v>134</v>
      </c>
      <c r="L425" s="45"/>
      <c r="M425" s="212" t="s">
        <v>19</v>
      </c>
      <c r="N425" s="213" t="s">
        <v>42</v>
      </c>
      <c r="O425" s="85"/>
      <c r="P425" s="214">
        <f>O425*H425</f>
        <v>0</v>
      </c>
      <c r="Q425" s="214">
        <v>0</v>
      </c>
      <c r="R425" s="214">
        <f>Q425*H425</f>
        <v>0</v>
      </c>
      <c r="S425" s="214">
        <v>0</v>
      </c>
      <c r="T425" s="215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16" t="s">
        <v>234</v>
      </c>
      <c r="AT425" s="216" t="s">
        <v>130</v>
      </c>
      <c r="AU425" s="216" t="s">
        <v>81</v>
      </c>
      <c r="AY425" s="18" t="s">
        <v>127</v>
      </c>
      <c r="BE425" s="217">
        <f>IF(N425="základní",J425,0)</f>
        <v>0</v>
      </c>
      <c r="BF425" s="217">
        <f>IF(N425="snížená",J425,0)</f>
        <v>0</v>
      </c>
      <c r="BG425" s="217">
        <f>IF(N425="zákl. přenesená",J425,0)</f>
        <v>0</v>
      </c>
      <c r="BH425" s="217">
        <f>IF(N425="sníž. přenesená",J425,0)</f>
        <v>0</v>
      </c>
      <c r="BI425" s="217">
        <f>IF(N425="nulová",J425,0)</f>
        <v>0</v>
      </c>
      <c r="BJ425" s="18" t="s">
        <v>79</v>
      </c>
      <c r="BK425" s="217">
        <f>ROUND(I425*H425,2)</f>
        <v>0</v>
      </c>
      <c r="BL425" s="18" t="s">
        <v>234</v>
      </c>
      <c r="BM425" s="216" t="s">
        <v>436</v>
      </c>
    </row>
    <row r="426" s="12" customFormat="1" ht="22.8" customHeight="1">
      <c r="A426" s="12"/>
      <c r="B426" s="189"/>
      <c r="C426" s="190"/>
      <c r="D426" s="191" t="s">
        <v>70</v>
      </c>
      <c r="E426" s="203" t="s">
        <v>437</v>
      </c>
      <c r="F426" s="203" t="s">
        <v>438</v>
      </c>
      <c r="G426" s="190"/>
      <c r="H426" s="190"/>
      <c r="I426" s="193"/>
      <c r="J426" s="204">
        <f>BK426</f>
        <v>0</v>
      </c>
      <c r="K426" s="190"/>
      <c r="L426" s="195"/>
      <c r="M426" s="196"/>
      <c r="N426" s="197"/>
      <c r="O426" s="197"/>
      <c r="P426" s="198">
        <f>SUM(P427:P442)</f>
        <v>0</v>
      </c>
      <c r="Q426" s="197"/>
      <c r="R426" s="198">
        <f>SUM(R427:R442)</f>
        <v>0.01236</v>
      </c>
      <c r="S426" s="197"/>
      <c r="T426" s="199">
        <f>SUM(T427:T442)</f>
        <v>0.0062399999999999999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00" t="s">
        <v>81</v>
      </c>
      <c r="AT426" s="201" t="s">
        <v>70</v>
      </c>
      <c r="AU426" s="201" t="s">
        <v>79</v>
      </c>
      <c r="AY426" s="200" t="s">
        <v>127</v>
      </c>
      <c r="BK426" s="202">
        <f>SUM(BK427:BK442)</f>
        <v>0</v>
      </c>
    </row>
    <row r="427" s="2" customFormat="1" ht="24.15" customHeight="1">
      <c r="A427" s="39"/>
      <c r="B427" s="40"/>
      <c r="C427" s="205" t="s">
        <v>439</v>
      </c>
      <c r="D427" s="205" t="s">
        <v>130</v>
      </c>
      <c r="E427" s="206" t="s">
        <v>440</v>
      </c>
      <c r="F427" s="207" t="s">
        <v>441</v>
      </c>
      <c r="G427" s="208" t="s">
        <v>145</v>
      </c>
      <c r="H427" s="209">
        <v>0.0060000000000000001</v>
      </c>
      <c r="I427" s="210"/>
      <c r="J427" s="211">
        <f>ROUND(I427*H427,2)</f>
        <v>0</v>
      </c>
      <c r="K427" s="207" t="s">
        <v>134</v>
      </c>
      <c r="L427" s="45"/>
      <c r="M427" s="212" t="s">
        <v>19</v>
      </c>
      <c r="N427" s="213" t="s">
        <v>42</v>
      </c>
      <c r="O427" s="85"/>
      <c r="P427" s="214">
        <f>O427*H427</f>
        <v>0</v>
      </c>
      <c r="Q427" s="214">
        <v>0</v>
      </c>
      <c r="R427" s="214">
        <f>Q427*H427</f>
        <v>0</v>
      </c>
      <c r="S427" s="214">
        <v>0</v>
      </c>
      <c r="T427" s="215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16" t="s">
        <v>234</v>
      </c>
      <c r="AT427" s="216" t="s">
        <v>130</v>
      </c>
      <c r="AU427" s="216" t="s">
        <v>81</v>
      </c>
      <c r="AY427" s="18" t="s">
        <v>127</v>
      </c>
      <c r="BE427" s="217">
        <f>IF(N427="základní",J427,0)</f>
        <v>0</v>
      </c>
      <c r="BF427" s="217">
        <f>IF(N427="snížená",J427,0)</f>
        <v>0</v>
      </c>
      <c r="BG427" s="217">
        <f>IF(N427="zákl. přenesená",J427,0)</f>
        <v>0</v>
      </c>
      <c r="BH427" s="217">
        <f>IF(N427="sníž. přenesená",J427,0)</f>
        <v>0</v>
      </c>
      <c r="BI427" s="217">
        <f>IF(N427="nulová",J427,0)</f>
        <v>0</v>
      </c>
      <c r="BJ427" s="18" t="s">
        <v>79</v>
      </c>
      <c r="BK427" s="217">
        <f>ROUND(I427*H427,2)</f>
        <v>0</v>
      </c>
      <c r="BL427" s="18" t="s">
        <v>234</v>
      </c>
      <c r="BM427" s="216" t="s">
        <v>442</v>
      </c>
    </row>
    <row r="428" s="2" customFormat="1" ht="14.4" customHeight="1">
      <c r="A428" s="39"/>
      <c r="B428" s="40"/>
      <c r="C428" s="205" t="s">
        <v>443</v>
      </c>
      <c r="D428" s="205" t="s">
        <v>130</v>
      </c>
      <c r="E428" s="206" t="s">
        <v>444</v>
      </c>
      <c r="F428" s="207" t="s">
        <v>445</v>
      </c>
      <c r="G428" s="208" t="s">
        <v>446</v>
      </c>
      <c r="H428" s="209">
        <v>3</v>
      </c>
      <c r="I428" s="210"/>
      <c r="J428" s="211">
        <f>ROUND(I428*H428,2)</f>
        <v>0</v>
      </c>
      <c r="K428" s="207" t="s">
        <v>134</v>
      </c>
      <c r="L428" s="45"/>
      <c r="M428" s="212" t="s">
        <v>19</v>
      </c>
      <c r="N428" s="213" t="s">
        <v>42</v>
      </c>
      <c r="O428" s="85"/>
      <c r="P428" s="214">
        <f>O428*H428</f>
        <v>0</v>
      </c>
      <c r="Q428" s="214">
        <v>0</v>
      </c>
      <c r="R428" s="214">
        <f>Q428*H428</f>
        <v>0</v>
      </c>
      <c r="S428" s="214">
        <v>0.00156</v>
      </c>
      <c r="T428" s="215">
        <f>S428*H428</f>
        <v>0.0046800000000000001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16" t="s">
        <v>234</v>
      </c>
      <c r="AT428" s="216" t="s">
        <v>130</v>
      </c>
      <c r="AU428" s="216" t="s">
        <v>81</v>
      </c>
      <c r="AY428" s="18" t="s">
        <v>127</v>
      </c>
      <c r="BE428" s="217">
        <f>IF(N428="základní",J428,0)</f>
        <v>0</v>
      </c>
      <c r="BF428" s="217">
        <f>IF(N428="snížená",J428,0)</f>
        <v>0</v>
      </c>
      <c r="BG428" s="217">
        <f>IF(N428="zákl. přenesená",J428,0)</f>
        <v>0</v>
      </c>
      <c r="BH428" s="217">
        <f>IF(N428="sníž. přenesená",J428,0)</f>
        <v>0</v>
      </c>
      <c r="BI428" s="217">
        <f>IF(N428="nulová",J428,0)</f>
        <v>0</v>
      </c>
      <c r="BJ428" s="18" t="s">
        <v>79</v>
      </c>
      <c r="BK428" s="217">
        <f>ROUND(I428*H428,2)</f>
        <v>0</v>
      </c>
      <c r="BL428" s="18" t="s">
        <v>234</v>
      </c>
      <c r="BM428" s="216" t="s">
        <v>447</v>
      </c>
    </row>
    <row r="429" s="13" customFormat="1">
      <c r="A429" s="13"/>
      <c r="B429" s="218"/>
      <c r="C429" s="219"/>
      <c r="D429" s="220" t="s">
        <v>137</v>
      </c>
      <c r="E429" s="221" t="s">
        <v>19</v>
      </c>
      <c r="F429" s="222" t="s">
        <v>287</v>
      </c>
      <c r="G429" s="219"/>
      <c r="H429" s="221" t="s">
        <v>19</v>
      </c>
      <c r="I429" s="223"/>
      <c r="J429" s="219"/>
      <c r="K429" s="219"/>
      <c r="L429" s="224"/>
      <c r="M429" s="225"/>
      <c r="N429" s="226"/>
      <c r="O429" s="226"/>
      <c r="P429" s="226"/>
      <c r="Q429" s="226"/>
      <c r="R429" s="226"/>
      <c r="S429" s="226"/>
      <c r="T429" s="22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28" t="s">
        <v>137</v>
      </c>
      <c r="AU429" s="228" t="s">
        <v>81</v>
      </c>
      <c r="AV429" s="13" t="s">
        <v>79</v>
      </c>
      <c r="AW429" s="13" t="s">
        <v>33</v>
      </c>
      <c r="AX429" s="13" t="s">
        <v>71</v>
      </c>
      <c r="AY429" s="228" t="s">
        <v>127</v>
      </c>
    </row>
    <row r="430" s="13" customFormat="1">
      <c r="A430" s="13"/>
      <c r="B430" s="218"/>
      <c r="C430" s="219"/>
      <c r="D430" s="220" t="s">
        <v>137</v>
      </c>
      <c r="E430" s="221" t="s">
        <v>19</v>
      </c>
      <c r="F430" s="222" t="s">
        <v>139</v>
      </c>
      <c r="G430" s="219"/>
      <c r="H430" s="221" t="s">
        <v>19</v>
      </c>
      <c r="I430" s="223"/>
      <c r="J430" s="219"/>
      <c r="K430" s="219"/>
      <c r="L430" s="224"/>
      <c r="M430" s="225"/>
      <c r="N430" s="226"/>
      <c r="O430" s="226"/>
      <c r="P430" s="226"/>
      <c r="Q430" s="226"/>
      <c r="R430" s="226"/>
      <c r="S430" s="226"/>
      <c r="T430" s="22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28" t="s">
        <v>137</v>
      </c>
      <c r="AU430" s="228" t="s">
        <v>81</v>
      </c>
      <c r="AV430" s="13" t="s">
        <v>79</v>
      </c>
      <c r="AW430" s="13" t="s">
        <v>33</v>
      </c>
      <c r="AX430" s="13" t="s">
        <v>71</v>
      </c>
      <c r="AY430" s="228" t="s">
        <v>127</v>
      </c>
    </row>
    <row r="431" s="14" customFormat="1">
      <c r="A431" s="14"/>
      <c r="B431" s="229"/>
      <c r="C431" s="230"/>
      <c r="D431" s="220" t="s">
        <v>137</v>
      </c>
      <c r="E431" s="231" t="s">
        <v>19</v>
      </c>
      <c r="F431" s="232" t="s">
        <v>128</v>
      </c>
      <c r="G431" s="230"/>
      <c r="H431" s="233">
        <v>3</v>
      </c>
      <c r="I431" s="234"/>
      <c r="J431" s="230"/>
      <c r="K431" s="230"/>
      <c r="L431" s="235"/>
      <c r="M431" s="236"/>
      <c r="N431" s="237"/>
      <c r="O431" s="237"/>
      <c r="P431" s="237"/>
      <c r="Q431" s="237"/>
      <c r="R431" s="237"/>
      <c r="S431" s="237"/>
      <c r="T431" s="23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39" t="s">
        <v>137</v>
      </c>
      <c r="AU431" s="239" t="s">
        <v>81</v>
      </c>
      <c r="AV431" s="14" t="s">
        <v>81</v>
      </c>
      <c r="AW431" s="14" t="s">
        <v>33</v>
      </c>
      <c r="AX431" s="14" t="s">
        <v>71</v>
      </c>
      <c r="AY431" s="239" t="s">
        <v>127</v>
      </c>
    </row>
    <row r="432" s="15" customFormat="1">
      <c r="A432" s="15"/>
      <c r="B432" s="240"/>
      <c r="C432" s="241"/>
      <c r="D432" s="220" t="s">
        <v>137</v>
      </c>
      <c r="E432" s="242" t="s">
        <v>19</v>
      </c>
      <c r="F432" s="243" t="s">
        <v>142</v>
      </c>
      <c r="G432" s="241"/>
      <c r="H432" s="244">
        <v>3</v>
      </c>
      <c r="I432" s="245"/>
      <c r="J432" s="241"/>
      <c r="K432" s="241"/>
      <c r="L432" s="246"/>
      <c r="M432" s="247"/>
      <c r="N432" s="248"/>
      <c r="O432" s="248"/>
      <c r="P432" s="248"/>
      <c r="Q432" s="248"/>
      <c r="R432" s="248"/>
      <c r="S432" s="248"/>
      <c r="T432" s="249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0" t="s">
        <v>137</v>
      </c>
      <c r="AU432" s="250" t="s">
        <v>81</v>
      </c>
      <c r="AV432" s="15" t="s">
        <v>135</v>
      </c>
      <c r="AW432" s="15" t="s">
        <v>33</v>
      </c>
      <c r="AX432" s="15" t="s">
        <v>79</v>
      </c>
      <c r="AY432" s="250" t="s">
        <v>127</v>
      </c>
    </row>
    <row r="433" s="2" customFormat="1" ht="14.4" customHeight="1">
      <c r="A433" s="39"/>
      <c r="B433" s="40"/>
      <c r="C433" s="205" t="s">
        <v>448</v>
      </c>
      <c r="D433" s="205" t="s">
        <v>130</v>
      </c>
      <c r="E433" s="206" t="s">
        <v>449</v>
      </c>
      <c r="F433" s="207" t="s">
        <v>450</v>
      </c>
      <c r="G433" s="208" t="s">
        <v>242</v>
      </c>
      <c r="H433" s="209">
        <v>3</v>
      </c>
      <c r="I433" s="210"/>
      <c r="J433" s="211">
        <f>ROUND(I433*H433,2)</f>
        <v>0</v>
      </c>
      <c r="K433" s="207" t="s">
        <v>134</v>
      </c>
      <c r="L433" s="45"/>
      <c r="M433" s="212" t="s">
        <v>19</v>
      </c>
      <c r="N433" s="213" t="s">
        <v>42</v>
      </c>
      <c r="O433" s="85"/>
      <c r="P433" s="214">
        <f>O433*H433</f>
        <v>0</v>
      </c>
      <c r="Q433" s="214">
        <v>0</v>
      </c>
      <c r="R433" s="214">
        <f>Q433*H433</f>
        <v>0</v>
      </c>
      <c r="S433" s="214">
        <v>0.00051999999999999995</v>
      </c>
      <c r="T433" s="215">
        <f>S433*H433</f>
        <v>0.0015599999999999998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16" t="s">
        <v>234</v>
      </c>
      <c r="AT433" s="216" t="s">
        <v>130</v>
      </c>
      <c r="AU433" s="216" t="s">
        <v>81</v>
      </c>
      <c r="AY433" s="18" t="s">
        <v>127</v>
      </c>
      <c r="BE433" s="217">
        <f>IF(N433="základní",J433,0)</f>
        <v>0</v>
      </c>
      <c r="BF433" s="217">
        <f>IF(N433="snížená",J433,0)</f>
        <v>0</v>
      </c>
      <c r="BG433" s="217">
        <f>IF(N433="zákl. přenesená",J433,0)</f>
        <v>0</v>
      </c>
      <c r="BH433" s="217">
        <f>IF(N433="sníž. přenesená",J433,0)</f>
        <v>0</v>
      </c>
      <c r="BI433" s="217">
        <f>IF(N433="nulová",J433,0)</f>
        <v>0</v>
      </c>
      <c r="BJ433" s="18" t="s">
        <v>79</v>
      </c>
      <c r="BK433" s="217">
        <f>ROUND(I433*H433,2)</f>
        <v>0</v>
      </c>
      <c r="BL433" s="18" t="s">
        <v>234</v>
      </c>
      <c r="BM433" s="216" t="s">
        <v>451</v>
      </c>
    </row>
    <row r="434" s="13" customFormat="1">
      <c r="A434" s="13"/>
      <c r="B434" s="218"/>
      <c r="C434" s="219"/>
      <c r="D434" s="220" t="s">
        <v>137</v>
      </c>
      <c r="E434" s="221" t="s">
        <v>19</v>
      </c>
      <c r="F434" s="222" t="s">
        <v>287</v>
      </c>
      <c r="G434" s="219"/>
      <c r="H434" s="221" t="s">
        <v>19</v>
      </c>
      <c r="I434" s="223"/>
      <c r="J434" s="219"/>
      <c r="K434" s="219"/>
      <c r="L434" s="224"/>
      <c r="M434" s="225"/>
      <c r="N434" s="226"/>
      <c r="O434" s="226"/>
      <c r="P434" s="226"/>
      <c r="Q434" s="226"/>
      <c r="R434" s="226"/>
      <c r="S434" s="226"/>
      <c r="T434" s="22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28" t="s">
        <v>137</v>
      </c>
      <c r="AU434" s="228" t="s">
        <v>81</v>
      </c>
      <c r="AV434" s="13" t="s">
        <v>79</v>
      </c>
      <c r="AW434" s="13" t="s">
        <v>33</v>
      </c>
      <c r="AX434" s="13" t="s">
        <v>71</v>
      </c>
      <c r="AY434" s="228" t="s">
        <v>127</v>
      </c>
    </row>
    <row r="435" s="13" customFormat="1">
      <c r="A435" s="13"/>
      <c r="B435" s="218"/>
      <c r="C435" s="219"/>
      <c r="D435" s="220" t="s">
        <v>137</v>
      </c>
      <c r="E435" s="221" t="s">
        <v>19</v>
      </c>
      <c r="F435" s="222" t="s">
        <v>139</v>
      </c>
      <c r="G435" s="219"/>
      <c r="H435" s="221" t="s">
        <v>19</v>
      </c>
      <c r="I435" s="223"/>
      <c r="J435" s="219"/>
      <c r="K435" s="219"/>
      <c r="L435" s="224"/>
      <c r="M435" s="225"/>
      <c r="N435" s="226"/>
      <c r="O435" s="226"/>
      <c r="P435" s="226"/>
      <c r="Q435" s="226"/>
      <c r="R435" s="226"/>
      <c r="S435" s="226"/>
      <c r="T435" s="227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28" t="s">
        <v>137</v>
      </c>
      <c r="AU435" s="228" t="s">
        <v>81</v>
      </c>
      <c r="AV435" s="13" t="s">
        <v>79</v>
      </c>
      <c r="AW435" s="13" t="s">
        <v>33</v>
      </c>
      <c r="AX435" s="13" t="s">
        <v>71</v>
      </c>
      <c r="AY435" s="228" t="s">
        <v>127</v>
      </c>
    </row>
    <row r="436" s="14" customFormat="1">
      <c r="A436" s="14"/>
      <c r="B436" s="229"/>
      <c r="C436" s="230"/>
      <c r="D436" s="220" t="s">
        <v>137</v>
      </c>
      <c r="E436" s="231" t="s">
        <v>19</v>
      </c>
      <c r="F436" s="232" t="s">
        <v>128</v>
      </c>
      <c r="G436" s="230"/>
      <c r="H436" s="233">
        <v>3</v>
      </c>
      <c r="I436" s="234"/>
      <c r="J436" s="230"/>
      <c r="K436" s="230"/>
      <c r="L436" s="235"/>
      <c r="M436" s="236"/>
      <c r="N436" s="237"/>
      <c r="O436" s="237"/>
      <c r="P436" s="237"/>
      <c r="Q436" s="237"/>
      <c r="R436" s="237"/>
      <c r="S436" s="237"/>
      <c r="T436" s="23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39" t="s">
        <v>137</v>
      </c>
      <c r="AU436" s="239" t="s">
        <v>81</v>
      </c>
      <c r="AV436" s="14" t="s">
        <v>81</v>
      </c>
      <c r="AW436" s="14" t="s">
        <v>33</v>
      </c>
      <c r="AX436" s="14" t="s">
        <v>71</v>
      </c>
      <c r="AY436" s="239" t="s">
        <v>127</v>
      </c>
    </row>
    <row r="437" s="15" customFormat="1">
      <c r="A437" s="15"/>
      <c r="B437" s="240"/>
      <c r="C437" s="241"/>
      <c r="D437" s="220" t="s">
        <v>137</v>
      </c>
      <c r="E437" s="242" t="s">
        <v>19</v>
      </c>
      <c r="F437" s="243" t="s">
        <v>142</v>
      </c>
      <c r="G437" s="241"/>
      <c r="H437" s="244">
        <v>3</v>
      </c>
      <c r="I437" s="245"/>
      <c r="J437" s="241"/>
      <c r="K437" s="241"/>
      <c r="L437" s="246"/>
      <c r="M437" s="247"/>
      <c r="N437" s="248"/>
      <c r="O437" s="248"/>
      <c r="P437" s="248"/>
      <c r="Q437" s="248"/>
      <c r="R437" s="248"/>
      <c r="S437" s="248"/>
      <c r="T437" s="249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0" t="s">
        <v>137</v>
      </c>
      <c r="AU437" s="250" t="s">
        <v>81</v>
      </c>
      <c r="AV437" s="15" t="s">
        <v>135</v>
      </c>
      <c r="AW437" s="15" t="s">
        <v>33</v>
      </c>
      <c r="AX437" s="15" t="s">
        <v>79</v>
      </c>
      <c r="AY437" s="250" t="s">
        <v>127</v>
      </c>
    </row>
    <row r="438" s="2" customFormat="1" ht="14.4" customHeight="1">
      <c r="A438" s="39"/>
      <c r="B438" s="40"/>
      <c r="C438" s="205" t="s">
        <v>452</v>
      </c>
      <c r="D438" s="205" t="s">
        <v>130</v>
      </c>
      <c r="E438" s="206" t="s">
        <v>453</v>
      </c>
      <c r="F438" s="207" t="s">
        <v>454</v>
      </c>
      <c r="G438" s="208" t="s">
        <v>446</v>
      </c>
      <c r="H438" s="209">
        <v>4</v>
      </c>
      <c r="I438" s="210"/>
      <c r="J438" s="211">
        <f>ROUND(I438*H438,2)</f>
        <v>0</v>
      </c>
      <c r="K438" s="207" t="s">
        <v>134</v>
      </c>
      <c r="L438" s="45"/>
      <c r="M438" s="212" t="s">
        <v>19</v>
      </c>
      <c r="N438" s="213" t="s">
        <v>42</v>
      </c>
      <c r="O438" s="85"/>
      <c r="P438" s="214">
        <f>O438*H438</f>
        <v>0</v>
      </c>
      <c r="Q438" s="214">
        <v>0.0030899999999999999</v>
      </c>
      <c r="R438" s="214">
        <f>Q438*H438</f>
        <v>0.01236</v>
      </c>
      <c r="S438" s="214">
        <v>0</v>
      </c>
      <c r="T438" s="215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16" t="s">
        <v>234</v>
      </c>
      <c r="AT438" s="216" t="s">
        <v>130</v>
      </c>
      <c r="AU438" s="216" t="s">
        <v>81</v>
      </c>
      <c r="AY438" s="18" t="s">
        <v>127</v>
      </c>
      <c r="BE438" s="217">
        <f>IF(N438="základní",J438,0)</f>
        <v>0</v>
      </c>
      <c r="BF438" s="217">
        <f>IF(N438="snížená",J438,0)</f>
        <v>0</v>
      </c>
      <c r="BG438" s="217">
        <f>IF(N438="zákl. přenesená",J438,0)</f>
        <v>0</v>
      </c>
      <c r="BH438" s="217">
        <f>IF(N438="sníž. přenesená",J438,0)</f>
        <v>0</v>
      </c>
      <c r="BI438" s="217">
        <f>IF(N438="nulová",J438,0)</f>
        <v>0</v>
      </c>
      <c r="BJ438" s="18" t="s">
        <v>79</v>
      </c>
      <c r="BK438" s="217">
        <f>ROUND(I438*H438,2)</f>
        <v>0</v>
      </c>
      <c r="BL438" s="18" t="s">
        <v>234</v>
      </c>
      <c r="BM438" s="216" t="s">
        <v>455</v>
      </c>
    </row>
    <row r="439" s="13" customFormat="1">
      <c r="A439" s="13"/>
      <c r="B439" s="218"/>
      <c r="C439" s="219"/>
      <c r="D439" s="220" t="s">
        <v>137</v>
      </c>
      <c r="E439" s="221" t="s">
        <v>19</v>
      </c>
      <c r="F439" s="222" t="s">
        <v>204</v>
      </c>
      <c r="G439" s="219"/>
      <c r="H439" s="221" t="s">
        <v>19</v>
      </c>
      <c r="I439" s="223"/>
      <c r="J439" s="219"/>
      <c r="K439" s="219"/>
      <c r="L439" s="224"/>
      <c r="M439" s="225"/>
      <c r="N439" s="226"/>
      <c r="O439" s="226"/>
      <c r="P439" s="226"/>
      <c r="Q439" s="226"/>
      <c r="R439" s="226"/>
      <c r="S439" s="226"/>
      <c r="T439" s="22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28" t="s">
        <v>137</v>
      </c>
      <c r="AU439" s="228" t="s">
        <v>81</v>
      </c>
      <c r="AV439" s="13" t="s">
        <v>79</v>
      </c>
      <c r="AW439" s="13" t="s">
        <v>33</v>
      </c>
      <c r="AX439" s="13" t="s">
        <v>71</v>
      </c>
      <c r="AY439" s="228" t="s">
        <v>127</v>
      </c>
    </row>
    <row r="440" s="14" customFormat="1">
      <c r="A440" s="14"/>
      <c r="B440" s="229"/>
      <c r="C440" s="230"/>
      <c r="D440" s="220" t="s">
        <v>137</v>
      </c>
      <c r="E440" s="231" t="s">
        <v>19</v>
      </c>
      <c r="F440" s="232" t="s">
        <v>135</v>
      </c>
      <c r="G440" s="230"/>
      <c r="H440" s="233">
        <v>4</v>
      </c>
      <c r="I440" s="234"/>
      <c r="J440" s="230"/>
      <c r="K440" s="230"/>
      <c r="L440" s="235"/>
      <c r="M440" s="236"/>
      <c r="N440" s="237"/>
      <c r="O440" s="237"/>
      <c r="P440" s="237"/>
      <c r="Q440" s="237"/>
      <c r="R440" s="237"/>
      <c r="S440" s="237"/>
      <c r="T440" s="238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39" t="s">
        <v>137</v>
      </c>
      <c r="AU440" s="239" t="s">
        <v>81</v>
      </c>
      <c r="AV440" s="14" t="s">
        <v>81</v>
      </c>
      <c r="AW440" s="14" t="s">
        <v>33</v>
      </c>
      <c r="AX440" s="14" t="s">
        <v>71</v>
      </c>
      <c r="AY440" s="239" t="s">
        <v>127</v>
      </c>
    </row>
    <row r="441" s="15" customFormat="1">
      <c r="A441" s="15"/>
      <c r="B441" s="240"/>
      <c r="C441" s="241"/>
      <c r="D441" s="220" t="s">
        <v>137</v>
      </c>
      <c r="E441" s="242" t="s">
        <v>19</v>
      </c>
      <c r="F441" s="243" t="s">
        <v>142</v>
      </c>
      <c r="G441" s="241"/>
      <c r="H441" s="244">
        <v>4</v>
      </c>
      <c r="I441" s="245"/>
      <c r="J441" s="241"/>
      <c r="K441" s="241"/>
      <c r="L441" s="246"/>
      <c r="M441" s="247"/>
      <c r="N441" s="248"/>
      <c r="O441" s="248"/>
      <c r="P441" s="248"/>
      <c r="Q441" s="248"/>
      <c r="R441" s="248"/>
      <c r="S441" s="248"/>
      <c r="T441" s="249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0" t="s">
        <v>137</v>
      </c>
      <c r="AU441" s="250" t="s">
        <v>81</v>
      </c>
      <c r="AV441" s="15" t="s">
        <v>135</v>
      </c>
      <c r="AW441" s="15" t="s">
        <v>33</v>
      </c>
      <c r="AX441" s="15" t="s">
        <v>79</v>
      </c>
      <c r="AY441" s="250" t="s">
        <v>127</v>
      </c>
    </row>
    <row r="442" s="2" customFormat="1" ht="24.15" customHeight="1">
      <c r="A442" s="39"/>
      <c r="B442" s="40"/>
      <c r="C442" s="205" t="s">
        <v>456</v>
      </c>
      <c r="D442" s="205" t="s">
        <v>130</v>
      </c>
      <c r="E442" s="206" t="s">
        <v>457</v>
      </c>
      <c r="F442" s="207" t="s">
        <v>458</v>
      </c>
      <c r="G442" s="208" t="s">
        <v>369</v>
      </c>
      <c r="H442" s="261"/>
      <c r="I442" s="210"/>
      <c r="J442" s="211">
        <f>ROUND(I442*H442,2)</f>
        <v>0</v>
      </c>
      <c r="K442" s="207" t="s">
        <v>134</v>
      </c>
      <c r="L442" s="45"/>
      <c r="M442" s="212" t="s">
        <v>19</v>
      </c>
      <c r="N442" s="213" t="s">
        <v>42</v>
      </c>
      <c r="O442" s="85"/>
      <c r="P442" s="214">
        <f>O442*H442</f>
        <v>0</v>
      </c>
      <c r="Q442" s="214">
        <v>0</v>
      </c>
      <c r="R442" s="214">
        <f>Q442*H442</f>
        <v>0</v>
      </c>
      <c r="S442" s="214">
        <v>0</v>
      </c>
      <c r="T442" s="215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16" t="s">
        <v>234</v>
      </c>
      <c r="AT442" s="216" t="s">
        <v>130</v>
      </c>
      <c r="AU442" s="216" t="s">
        <v>81</v>
      </c>
      <c r="AY442" s="18" t="s">
        <v>127</v>
      </c>
      <c r="BE442" s="217">
        <f>IF(N442="základní",J442,0)</f>
        <v>0</v>
      </c>
      <c r="BF442" s="217">
        <f>IF(N442="snížená",J442,0)</f>
        <v>0</v>
      </c>
      <c r="BG442" s="217">
        <f>IF(N442="zákl. přenesená",J442,0)</f>
        <v>0</v>
      </c>
      <c r="BH442" s="217">
        <f>IF(N442="sníž. přenesená",J442,0)</f>
        <v>0</v>
      </c>
      <c r="BI442" s="217">
        <f>IF(N442="nulová",J442,0)</f>
        <v>0</v>
      </c>
      <c r="BJ442" s="18" t="s">
        <v>79</v>
      </c>
      <c r="BK442" s="217">
        <f>ROUND(I442*H442,2)</f>
        <v>0</v>
      </c>
      <c r="BL442" s="18" t="s">
        <v>234</v>
      </c>
      <c r="BM442" s="216" t="s">
        <v>459</v>
      </c>
    </row>
    <row r="443" s="12" customFormat="1" ht="22.8" customHeight="1">
      <c r="A443" s="12"/>
      <c r="B443" s="189"/>
      <c r="C443" s="190"/>
      <c r="D443" s="191" t="s">
        <v>70</v>
      </c>
      <c r="E443" s="203" t="s">
        <v>460</v>
      </c>
      <c r="F443" s="203" t="s">
        <v>461</v>
      </c>
      <c r="G443" s="190"/>
      <c r="H443" s="190"/>
      <c r="I443" s="193"/>
      <c r="J443" s="204">
        <f>BK443</f>
        <v>0</v>
      </c>
      <c r="K443" s="190"/>
      <c r="L443" s="195"/>
      <c r="M443" s="196"/>
      <c r="N443" s="197"/>
      <c r="O443" s="197"/>
      <c r="P443" s="198">
        <f>SUM(P444:P452)</f>
        <v>0</v>
      </c>
      <c r="Q443" s="197"/>
      <c r="R443" s="198">
        <f>SUM(R444:R452)</f>
        <v>0.0015</v>
      </c>
      <c r="S443" s="197"/>
      <c r="T443" s="199">
        <f>SUM(T444:T452)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00" t="s">
        <v>81</v>
      </c>
      <c r="AT443" s="201" t="s">
        <v>70</v>
      </c>
      <c r="AU443" s="201" t="s">
        <v>79</v>
      </c>
      <c r="AY443" s="200" t="s">
        <v>127</v>
      </c>
      <c r="BK443" s="202">
        <f>SUM(BK444:BK452)</f>
        <v>0</v>
      </c>
    </row>
    <row r="444" s="2" customFormat="1" ht="14.4" customHeight="1">
      <c r="A444" s="39"/>
      <c r="B444" s="40"/>
      <c r="C444" s="205" t="s">
        <v>462</v>
      </c>
      <c r="D444" s="205" t="s">
        <v>130</v>
      </c>
      <c r="E444" s="206" t="s">
        <v>463</v>
      </c>
      <c r="F444" s="207" t="s">
        <v>464</v>
      </c>
      <c r="G444" s="208" t="s">
        <v>242</v>
      </c>
      <c r="H444" s="209">
        <v>1</v>
      </c>
      <c r="I444" s="210"/>
      <c r="J444" s="211">
        <f>ROUND(I444*H444,2)</f>
        <v>0</v>
      </c>
      <c r="K444" s="207" t="s">
        <v>134</v>
      </c>
      <c r="L444" s="45"/>
      <c r="M444" s="212" t="s">
        <v>19</v>
      </c>
      <c r="N444" s="213" t="s">
        <v>42</v>
      </c>
      <c r="O444" s="85"/>
      <c r="P444" s="214">
        <f>O444*H444</f>
        <v>0</v>
      </c>
      <c r="Q444" s="214">
        <v>0</v>
      </c>
      <c r="R444" s="214">
        <f>Q444*H444</f>
        <v>0</v>
      </c>
      <c r="S444" s="214">
        <v>0</v>
      </c>
      <c r="T444" s="215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16" t="s">
        <v>234</v>
      </c>
      <c r="AT444" s="216" t="s">
        <v>130</v>
      </c>
      <c r="AU444" s="216" t="s">
        <v>81</v>
      </c>
      <c r="AY444" s="18" t="s">
        <v>127</v>
      </c>
      <c r="BE444" s="217">
        <f>IF(N444="základní",J444,0)</f>
        <v>0</v>
      </c>
      <c r="BF444" s="217">
        <f>IF(N444="snížená",J444,0)</f>
        <v>0</v>
      </c>
      <c r="BG444" s="217">
        <f>IF(N444="zákl. přenesená",J444,0)</f>
        <v>0</v>
      </c>
      <c r="BH444" s="217">
        <f>IF(N444="sníž. přenesená",J444,0)</f>
        <v>0</v>
      </c>
      <c r="BI444" s="217">
        <f>IF(N444="nulová",J444,0)</f>
        <v>0</v>
      </c>
      <c r="BJ444" s="18" t="s">
        <v>79</v>
      </c>
      <c r="BK444" s="217">
        <f>ROUND(I444*H444,2)</f>
        <v>0</v>
      </c>
      <c r="BL444" s="18" t="s">
        <v>234</v>
      </c>
      <c r="BM444" s="216" t="s">
        <v>465</v>
      </c>
    </row>
    <row r="445" s="13" customFormat="1">
      <c r="A445" s="13"/>
      <c r="B445" s="218"/>
      <c r="C445" s="219"/>
      <c r="D445" s="220" t="s">
        <v>137</v>
      </c>
      <c r="E445" s="221" t="s">
        <v>19</v>
      </c>
      <c r="F445" s="222" t="s">
        <v>138</v>
      </c>
      <c r="G445" s="219"/>
      <c r="H445" s="221" t="s">
        <v>19</v>
      </c>
      <c r="I445" s="223"/>
      <c r="J445" s="219"/>
      <c r="K445" s="219"/>
      <c r="L445" s="224"/>
      <c r="M445" s="225"/>
      <c r="N445" s="226"/>
      <c r="O445" s="226"/>
      <c r="P445" s="226"/>
      <c r="Q445" s="226"/>
      <c r="R445" s="226"/>
      <c r="S445" s="226"/>
      <c r="T445" s="22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28" t="s">
        <v>137</v>
      </c>
      <c r="AU445" s="228" t="s">
        <v>81</v>
      </c>
      <c r="AV445" s="13" t="s">
        <v>79</v>
      </c>
      <c r="AW445" s="13" t="s">
        <v>33</v>
      </c>
      <c r="AX445" s="13" t="s">
        <v>71</v>
      </c>
      <c r="AY445" s="228" t="s">
        <v>127</v>
      </c>
    </row>
    <row r="446" s="14" customFormat="1">
      <c r="A446" s="14"/>
      <c r="B446" s="229"/>
      <c r="C446" s="230"/>
      <c r="D446" s="220" t="s">
        <v>137</v>
      </c>
      <c r="E446" s="231" t="s">
        <v>19</v>
      </c>
      <c r="F446" s="232" t="s">
        <v>79</v>
      </c>
      <c r="G446" s="230"/>
      <c r="H446" s="233">
        <v>1</v>
      </c>
      <c r="I446" s="234"/>
      <c r="J446" s="230"/>
      <c r="K446" s="230"/>
      <c r="L446" s="235"/>
      <c r="M446" s="236"/>
      <c r="N446" s="237"/>
      <c r="O446" s="237"/>
      <c r="P446" s="237"/>
      <c r="Q446" s="237"/>
      <c r="R446" s="237"/>
      <c r="S446" s="237"/>
      <c r="T446" s="23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39" t="s">
        <v>137</v>
      </c>
      <c r="AU446" s="239" t="s">
        <v>81</v>
      </c>
      <c r="AV446" s="14" t="s">
        <v>81</v>
      </c>
      <c r="AW446" s="14" t="s">
        <v>33</v>
      </c>
      <c r="AX446" s="14" t="s">
        <v>71</v>
      </c>
      <c r="AY446" s="239" t="s">
        <v>127</v>
      </c>
    </row>
    <row r="447" s="15" customFormat="1">
      <c r="A447" s="15"/>
      <c r="B447" s="240"/>
      <c r="C447" s="241"/>
      <c r="D447" s="220" t="s">
        <v>137</v>
      </c>
      <c r="E447" s="242" t="s">
        <v>19</v>
      </c>
      <c r="F447" s="243" t="s">
        <v>142</v>
      </c>
      <c r="G447" s="241"/>
      <c r="H447" s="244">
        <v>1</v>
      </c>
      <c r="I447" s="245"/>
      <c r="J447" s="241"/>
      <c r="K447" s="241"/>
      <c r="L447" s="246"/>
      <c r="M447" s="247"/>
      <c r="N447" s="248"/>
      <c r="O447" s="248"/>
      <c r="P447" s="248"/>
      <c r="Q447" s="248"/>
      <c r="R447" s="248"/>
      <c r="S447" s="248"/>
      <c r="T447" s="249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0" t="s">
        <v>137</v>
      </c>
      <c r="AU447" s="250" t="s">
        <v>81</v>
      </c>
      <c r="AV447" s="15" t="s">
        <v>135</v>
      </c>
      <c r="AW447" s="15" t="s">
        <v>33</v>
      </c>
      <c r="AX447" s="15" t="s">
        <v>79</v>
      </c>
      <c r="AY447" s="250" t="s">
        <v>127</v>
      </c>
    </row>
    <row r="448" s="2" customFormat="1" ht="14.4" customHeight="1">
      <c r="A448" s="39"/>
      <c r="B448" s="40"/>
      <c r="C448" s="251" t="s">
        <v>466</v>
      </c>
      <c r="D448" s="251" t="s">
        <v>246</v>
      </c>
      <c r="E448" s="252" t="s">
        <v>467</v>
      </c>
      <c r="F448" s="253" t="s">
        <v>468</v>
      </c>
      <c r="G448" s="254" t="s">
        <v>242</v>
      </c>
      <c r="H448" s="255">
        <v>1</v>
      </c>
      <c r="I448" s="256"/>
      <c r="J448" s="257">
        <f>ROUND(I448*H448,2)</f>
        <v>0</v>
      </c>
      <c r="K448" s="253" t="s">
        <v>134</v>
      </c>
      <c r="L448" s="258"/>
      <c r="M448" s="259" t="s">
        <v>19</v>
      </c>
      <c r="N448" s="260" t="s">
        <v>42</v>
      </c>
      <c r="O448" s="85"/>
      <c r="P448" s="214">
        <f>O448*H448</f>
        <v>0</v>
      </c>
      <c r="Q448" s="214">
        <v>0.0015</v>
      </c>
      <c r="R448" s="214">
        <f>Q448*H448</f>
        <v>0.0015</v>
      </c>
      <c r="S448" s="214">
        <v>0</v>
      </c>
      <c r="T448" s="215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16" t="s">
        <v>315</v>
      </c>
      <c r="AT448" s="216" t="s">
        <v>246</v>
      </c>
      <c r="AU448" s="216" t="s">
        <v>81</v>
      </c>
      <c r="AY448" s="18" t="s">
        <v>127</v>
      </c>
      <c r="BE448" s="217">
        <f>IF(N448="základní",J448,0)</f>
        <v>0</v>
      </c>
      <c r="BF448" s="217">
        <f>IF(N448="snížená",J448,0)</f>
        <v>0</v>
      </c>
      <c r="BG448" s="217">
        <f>IF(N448="zákl. přenesená",J448,0)</f>
        <v>0</v>
      </c>
      <c r="BH448" s="217">
        <f>IF(N448="sníž. přenesená",J448,0)</f>
        <v>0</v>
      </c>
      <c r="BI448" s="217">
        <f>IF(N448="nulová",J448,0)</f>
        <v>0</v>
      </c>
      <c r="BJ448" s="18" t="s">
        <v>79</v>
      </c>
      <c r="BK448" s="217">
        <f>ROUND(I448*H448,2)</f>
        <v>0</v>
      </c>
      <c r="BL448" s="18" t="s">
        <v>234</v>
      </c>
      <c r="BM448" s="216" t="s">
        <v>469</v>
      </c>
    </row>
    <row r="449" s="13" customFormat="1">
      <c r="A449" s="13"/>
      <c r="B449" s="218"/>
      <c r="C449" s="219"/>
      <c r="D449" s="220" t="s">
        <v>137</v>
      </c>
      <c r="E449" s="221" t="s">
        <v>19</v>
      </c>
      <c r="F449" s="222" t="s">
        <v>138</v>
      </c>
      <c r="G449" s="219"/>
      <c r="H449" s="221" t="s">
        <v>19</v>
      </c>
      <c r="I449" s="223"/>
      <c r="J449" s="219"/>
      <c r="K449" s="219"/>
      <c r="L449" s="224"/>
      <c r="M449" s="225"/>
      <c r="N449" s="226"/>
      <c r="O449" s="226"/>
      <c r="P449" s="226"/>
      <c r="Q449" s="226"/>
      <c r="R449" s="226"/>
      <c r="S449" s="226"/>
      <c r="T449" s="22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28" t="s">
        <v>137</v>
      </c>
      <c r="AU449" s="228" t="s">
        <v>81</v>
      </c>
      <c r="AV449" s="13" t="s">
        <v>79</v>
      </c>
      <c r="AW449" s="13" t="s">
        <v>33</v>
      </c>
      <c r="AX449" s="13" t="s">
        <v>71</v>
      </c>
      <c r="AY449" s="228" t="s">
        <v>127</v>
      </c>
    </row>
    <row r="450" s="14" customFormat="1">
      <c r="A450" s="14"/>
      <c r="B450" s="229"/>
      <c r="C450" s="230"/>
      <c r="D450" s="220" t="s">
        <v>137</v>
      </c>
      <c r="E450" s="231" t="s">
        <v>19</v>
      </c>
      <c r="F450" s="232" t="s">
        <v>79</v>
      </c>
      <c r="G450" s="230"/>
      <c r="H450" s="233">
        <v>1</v>
      </c>
      <c r="I450" s="234"/>
      <c r="J450" s="230"/>
      <c r="K450" s="230"/>
      <c r="L450" s="235"/>
      <c r="M450" s="236"/>
      <c r="N450" s="237"/>
      <c r="O450" s="237"/>
      <c r="P450" s="237"/>
      <c r="Q450" s="237"/>
      <c r="R450" s="237"/>
      <c r="S450" s="237"/>
      <c r="T450" s="238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39" t="s">
        <v>137</v>
      </c>
      <c r="AU450" s="239" t="s">
        <v>81</v>
      </c>
      <c r="AV450" s="14" t="s">
        <v>81</v>
      </c>
      <c r="AW450" s="14" t="s">
        <v>33</v>
      </c>
      <c r="AX450" s="14" t="s">
        <v>71</v>
      </c>
      <c r="AY450" s="239" t="s">
        <v>127</v>
      </c>
    </row>
    <row r="451" s="15" customFormat="1">
      <c r="A451" s="15"/>
      <c r="B451" s="240"/>
      <c r="C451" s="241"/>
      <c r="D451" s="220" t="s">
        <v>137</v>
      </c>
      <c r="E451" s="242" t="s">
        <v>19</v>
      </c>
      <c r="F451" s="243" t="s">
        <v>142</v>
      </c>
      <c r="G451" s="241"/>
      <c r="H451" s="244">
        <v>1</v>
      </c>
      <c r="I451" s="245"/>
      <c r="J451" s="241"/>
      <c r="K451" s="241"/>
      <c r="L451" s="246"/>
      <c r="M451" s="247"/>
      <c r="N451" s="248"/>
      <c r="O451" s="248"/>
      <c r="P451" s="248"/>
      <c r="Q451" s="248"/>
      <c r="R451" s="248"/>
      <c r="S451" s="248"/>
      <c r="T451" s="249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50" t="s">
        <v>137</v>
      </c>
      <c r="AU451" s="250" t="s">
        <v>81</v>
      </c>
      <c r="AV451" s="15" t="s">
        <v>135</v>
      </c>
      <c r="AW451" s="15" t="s">
        <v>33</v>
      </c>
      <c r="AX451" s="15" t="s">
        <v>79</v>
      </c>
      <c r="AY451" s="250" t="s">
        <v>127</v>
      </c>
    </row>
    <row r="452" s="2" customFormat="1" ht="24.15" customHeight="1">
      <c r="A452" s="39"/>
      <c r="B452" s="40"/>
      <c r="C452" s="205" t="s">
        <v>470</v>
      </c>
      <c r="D452" s="205" t="s">
        <v>130</v>
      </c>
      <c r="E452" s="206" t="s">
        <v>471</v>
      </c>
      <c r="F452" s="207" t="s">
        <v>472</v>
      </c>
      <c r="G452" s="208" t="s">
        <v>369</v>
      </c>
      <c r="H452" s="261"/>
      <c r="I452" s="210"/>
      <c r="J452" s="211">
        <f>ROUND(I452*H452,2)</f>
        <v>0</v>
      </c>
      <c r="K452" s="207" t="s">
        <v>134</v>
      </c>
      <c r="L452" s="45"/>
      <c r="M452" s="212" t="s">
        <v>19</v>
      </c>
      <c r="N452" s="213" t="s">
        <v>42</v>
      </c>
      <c r="O452" s="85"/>
      <c r="P452" s="214">
        <f>O452*H452</f>
        <v>0</v>
      </c>
      <c r="Q452" s="214">
        <v>0</v>
      </c>
      <c r="R452" s="214">
        <f>Q452*H452</f>
        <v>0</v>
      </c>
      <c r="S452" s="214">
        <v>0</v>
      </c>
      <c r="T452" s="215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16" t="s">
        <v>234</v>
      </c>
      <c r="AT452" s="216" t="s">
        <v>130</v>
      </c>
      <c r="AU452" s="216" t="s">
        <v>81</v>
      </c>
      <c r="AY452" s="18" t="s">
        <v>127</v>
      </c>
      <c r="BE452" s="217">
        <f>IF(N452="základní",J452,0)</f>
        <v>0</v>
      </c>
      <c r="BF452" s="217">
        <f>IF(N452="snížená",J452,0)</f>
        <v>0</v>
      </c>
      <c r="BG452" s="217">
        <f>IF(N452="zákl. přenesená",J452,0)</f>
        <v>0</v>
      </c>
      <c r="BH452" s="217">
        <f>IF(N452="sníž. přenesená",J452,0)</f>
        <v>0</v>
      </c>
      <c r="BI452" s="217">
        <f>IF(N452="nulová",J452,0)</f>
        <v>0</v>
      </c>
      <c r="BJ452" s="18" t="s">
        <v>79</v>
      </c>
      <c r="BK452" s="217">
        <f>ROUND(I452*H452,2)</f>
        <v>0</v>
      </c>
      <c r="BL452" s="18" t="s">
        <v>234</v>
      </c>
      <c r="BM452" s="216" t="s">
        <v>473</v>
      </c>
    </row>
    <row r="453" s="12" customFormat="1" ht="22.8" customHeight="1">
      <c r="A453" s="12"/>
      <c r="B453" s="189"/>
      <c r="C453" s="190"/>
      <c r="D453" s="191" t="s">
        <v>70</v>
      </c>
      <c r="E453" s="203" t="s">
        <v>474</v>
      </c>
      <c r="F453" s="203" t="s">
        <v>475</v>
      </c>
      <c r="G453" s="190"/>
      <c r="H453" s="190"/>
      <c r="I453" s="193"/>
      <c r="J453" s="204">
        <f>BK453</f>
        <v>0</v>
      </c>
      <c r="K453" s="190"/>
      <c r="L453" s="195"/>
      <c r="M453" s="196"/>
      <c r="N453" s="197"/>
      <c r="O453" s="197"/>
      <c r="P453" s="198">
        <f>SUM(P454:P469)</f>
        <v>0</v>
      </c>
      <c r="Q453" s="197"/>
      <c r="R453" s="198">
        <f>SUM(R454:R469)</f>
        <v>0.168714</v>
      </c>
      <c r="S453" s="197"/>
      <c r="T453" s="199">
        <f>SUM(T454:T469)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00" t="s">
        <v>81</v>
      </c>
      <c r="AT453" s="201" t="s">
        <v>70</v>
      </c>
      <c r="AU453" s="201" t="s">
        <v>79</v>
      </c>
      <c r="AY453" s="200" t="s">
        <v>127</v>
      </c>
      <c r="BK453" s="202">
        <f>SUM(BK454:BK469)</f>
        <v>0</v>
      </c>
    </row>
    <row r="454" s="2" customFormat="1" ht="24.15" customHeight="1">
      <c r="A454" s="39"/>
      <c r="B454" s="40"/>
      <c r="C454" s="205" t="s">
        <v>476</v>
      </c>
      <c r="D454" s="205" t="s">
        <v>130</v>
      </c>
      <c r="E454" s="206" t="s">
        <v>477</v>
      </c>
      <c r="F454" s="207" t="s">
        <v>478</v>
      </c>
      <c r="G454" s="208" t="s">
        <v>152</v>
      </c>
      <c r="H454" s="209">
        <v>13.390000000000001</v>
      </c>
      <c r="I454" s="210"/>
      <c r="J454" s="211">
        <f>ROUND(I454*H454,2)</f>
        <v>0</v>
      </c>
      <c r="K454" s="207" t="s">
        <v>134</v>
      </c>
      <c r="L454" s="45"/>
      <c r="M454" s="212" t="s">
        <v>19</v>
      </c>
      <c r="N454" s="213" t="s">
        <v>42</v>
      </c>
      <c r="O454" s="85"/>
      <c r="P454" s="214">
        <f>O454*H454</f>
        <v>0</v>
      </c>
      <c r="Q454" s="214">
        <v>0.0118</v>
      </c>
      <c r="R454" s="214">
        <f>Q454*H454</f>
        <v>0.158002</v>
      </c>
      <c r="S454" s="214">
        <v>0</v>
      </c>
      <c r="T454" s="215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16" t="s">
        <v>234</v>
      </c>
      <c r="AT454" s="216" t="s">
        <v>130</v>
      </c>
      <c r="AU454" s="216" t="s">
        <v>81</v>
      </c>
      <c r="AY454" s="18" t="s">
        <v>127</v>
      </c>
      <c r="BE454" s="217">
        <f>IF(N454="základní",J454,0)</f>
        <v>0</v>
      </c>
      <c r="BF454" s="217">
        <f>IF(N454="snížená",J454,0)</f>
        <v>0</v>
      </c>
      <c r="BG454" s="217">
        <f>IF(N454="zákl. přenesená",J454,0)</f>
        <v>0</v>
      </c>
      <c r="BH454" s="217">
        <f>IF(N454="sníž. přenesená",J454,0)</f>
        <v>0</v>
      </c>
      <c r="BI454" s="217">
        <f>IF(N454="nulová",J454,0)</f>
        <v>0</v>
      </c>
      <c r="BJ454" s="18" t="s">
        <v>79</v>
      </c>
      <c r="BK454" s="217">
        <f>ROUND(I454*H454,2)</f>
        <v>0</v>
      </c>
      <c r="BL454" s="18" t="s">
        <v>234</v>
      </c>
      <c r="BM454" s="216" t="s">
        <v>479</v>
      </c>
    </row>
    <row r="455" s="13" customFormat="1">
      <c r="A455" s="13"/>
      <c r="B455" s="218"/>
      <c r="C455" s="219"/>
      <c r="D455" s="220" t="s">
        <v>137</v>
      </c>
      <c r="E455" s="221" t="s">
        <v>19</v>
      </c>
      <c r="F455" s="222" t="s">
        <v>138</v>
      </c>
      <c r="G455" s="219"/>
      <c r="H455" s="221" t="s">
        <v>19</v>
      </c>
      <c r="I455" s="223"/>
      <c r="J455" s="219"/>
      <c r="K455" s="219"/>
      <c r="L455" s="224"/>
      <c r="M455" s="225"/>
      <c r="N455" s="226"/>
      <c r="O455" s="226"/>
      <c r="P455" s="226"/>
      <c r="Q455" s="226"/>
      <c r="R455" s="226"/>
      <c r="S455" s="226"/>
      <c r="T455" s="227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28" t="s">
        <v>137</v>
      </c>
      <c r="AU455" s="228" t="s">
        <v>81</v>
      </c>
      <c r="AV455" s="13" t="s">
        <v>79</v>
      </c>
      <c r="AW455" s="13" t="s">
        <v>33</v>
      </c>
      <c r="AX455" s="13" t="s">
        <v>71</v>
      </c>
      <c r="AY455" s="228" t="s">
        <v>127</v>
      </c>
    </row>
    <row r="456" s="13" customFormat="1">
      <c r="A456" s="13"/>
      <c r="B456" s="218"/>
      <c r="C456" s="219"/>
      <c r="D456" s="220" t="s">
        <v>137</v>
      </c>
      <c r="E456" s="221" t="s">
        <v>19</v>
      </c>
      <c r="F456" s="222" t="s">
        <v>139</v>
      </c>
      <c r="G456" s="219"/>
      <c r="H456" s="221" t="s">
        <v>19</v>
      </c>
      <c r="I456" s="223"/>
      <c r="J456" s="219"/>
      <c r="K456" s="219"/>
      <c r="L456" s="224"/>
      <c r="M456" s="225"/>
      <c r="N456" s="226"/>
      <c r="O456" s="226"/>
      <c r="P456" s="226"/>
      <c r="Q456" s="226"/>
      <c r="R456" s="226"/>
      <c r="S456" s="226"/>
      <c r="T456" s="22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28" t="s">
        <v>137</v>
      </c>
      <c r="AU456" s="228" t="s">
        <v>81</v>
      </c>
      <c r="AV456" s="13" t="s">
        <v>79</v>
      </c>
      <c r="AW456" s="13" t="s">
        <v>33</v>
      </c>
      <c r="AX456" s="13" t="s">
        <v>71</v>
      </c>
      <c r="AY456" s="228" t="s">
        <v>127</v>
      </c>
    </row>
    <row r="457" s="14" customFormat="1">
      <c r="A457" s="14"/>
      <c r="B457" s="229"/>
      <c r="C457" s="230"/>
      <c r="D457" s="220" t="s">
        <v>137</v>
      </c>
      <c r="E457" s="231" t="s">
        <v>19</v>
      </c>
      <c r="F457" s="232" t="s">
        <v>238</v>
      </c>
      <c r="G457" s="230"/>
      <c r="H457" s="233">
        <v>13.390000000000001</v>
      </c>
      <c r="I457" s="234"/>
      <c r="J457" s="230"/>
      <c r="K457" s="230"/>
      <c r="L457" s="235"/>
      <c r="M457" s="236"/>
      <c r="N457" s="237"/>
      <c r="O457" s="237"/>
      <c r="P457" s="237"/>
      <c r="Q457" s="237"/>
      <c r="R457" s="237"/>
      <c r="S457" s="237"/>
      <c r="T457" s="238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39" t="s">
        <v>137</v>
      </c>
      <c r="AU457" s="239" t="s">
        <v>81</v>
      </c>
      <c r="AV457" s="14" t="s">
        <v>81</v>
      </c>
      <c r="AW457" s="14" t="s">
        <v>33</v>
      </c>
      <c r="AX457" s="14" t="s">
        <v>71</v>
      </c>
      <c r="AY457" s="239" t="s">
        <v>127</v>
      </c>
    </row>
    <row r="458" s="15" customFormat="1">
      <c r="A458" s="15"/>
      <c r="B458" s="240"/>
      <c r="C458" s="241"/>
      <c r="D458" s="220" t="s">
        <v>137</v>
      </c>
      <c r="E458" s="242" t="s">
        <v>19</v>
      </c>
      <c r="F458" s="243" t="s">
        <v>142</v>
      </c>
      <c r="G458" s="241"/>
      <c r="H458" s="244">
        <v>13.390000000000001</v>
      </c>
      <c r="I458" s="245"/>
      <c r="J458" s="241"/>
      <c r="K458" s="241"/>
      <c r="L458" s="246"/>
      <c r="M458" s="247"/>
      <c r="N458" s="248"/>
      <c r="O458" s="248"/>
      <c r="P458" s="248"/>
      <c r="Q458" s="248"/>
      <c r="R458" s="248"/>
      <c r="S458" s="248"/>
      <c r="T458" s="249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0" t="s">
        <v>137</v>
      </c>
      <c r="AU458" s="250" t="s">
        <v>81</v>
      </c>
      <c r="AV458" s="15" t="s">
        <v>135</v>
      </c>
      <c r="AW458" s="15" t="s">
        <v>33</v>
      </c>
      <c r="AX458" s="15" t="s">
        <v>79</v>
      </c>
      <c r="AY458" s="250" t="s">
        <v>127</v>
      </c>
    </row>
    <row r="459" s="2" customFormat="1" ht="24.15" customHeight="1">
      <c r="A459" s="39"/>
      <c r="B459" s="40"/>
      <c r="C459" s="205" t="s">
        <v>480</v>
      </c>
      <c r="D459" s="205" t="s">
        <v>130</v>
      </c>
      <c r="E459" s="206" t="s">
        <v>481</v>
      </c>
      <c r="F459" s="207" t="s">
        <v>482</v>
      </c>
      <c r="G459" s="208" t="s">
        <v>152</v>
      </c>
      <c r="H459" s="209">
        <v>13.390000000000001</v>
      </c>
      <c r="I459" s="210"/>
      <c r="J459" s="211">
        <f>ROUND(I459*H459,2)</f>
        <v>0</v>
      </c>
      <c r="K459" s="207" t="s">
        <v>134</v>
      </c>
      <c r="L459" s="45"/>
      <c r="M459" s="212" t="s">
        <v>19</v>
      </c>
      <c r="N459" s="213" t="s">
        <v>42</v>
      </c>
      <c r="O459" s="85"/>
      <c r="P459" s="214">
        <f>O459*H459</f>
        <v>0</v>
      </c>
      <c r="Q459" s="214">
        <v>0.00010000000000000001</v>
      </c>
      <c r="R459" s="214">
        <f>Q459*H459</f>
        <v>0.0013390000000000001</v>
      </c>
      <c r="S459" s="214">
        <v>0</v>
      </c>
      <c r="T459" s="215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16" t="s">
        <v>234</v>
      </c>
      <c r="AT459" s="216" t="s">
        <v>130</v>
      </c>
      <c r="AU459" s="216" t="s">
        <v>81</v>
      </c>
      <c r="AY459" s="18" t="s">
        <v>127</v>
      </c>
      <c r="BE459" s="217">
        <f>IF(N459="základní",J459,0)</f>
        <v>0</v>
      </c>
      <c r="BF459" s="217">
        <f>IF(N459="snížená",J459,0)</f>
        <v>0</v>
      </c>
      <c r="BG459" s="217">
        <f>IF(N459="zákl. přenesená",J459,0)</f>
        <v>0</v>
      </c>
      <c r="BH459" s="217">
        <f>IF(N459="sníž. přenesená",J459,0)</f>
        <v>0</v>
      </c>
      <c r="BI459" s="217">
        <f>IF(N459="nulová",J459,0)</f>
        <v>0</v>
      </c>
      <c r="BJ459" s="18" t="s">
        <v>79</v>
      </c>
      <c r="BK459" s="217">
        <f>ROUND(I459*H459,2)</f>
        <v>0</v>
      </c>
      <c r="BL459" s="18" t="s">
        <v>234</v>
      </c>
      <c r="BM459" s="216" t="s">
        <v>483</v>
      </c>
    </row>
    <row r="460" s="13" customFormat="1">
      <c r="A460" s="13"/>
      <c r="B460" s="218"/>
      <c r="C460" s="219"/>
      <c r="D460" s="220" t="s">
        <v>137</v>
      </c>
      <c r="E460" s="221" t="s">
        <v>19</v>
      </c>
      <c r="F460" s="222" t="s">
        <v>138</v>
      </c>
      <c r="G460" s="219"/>
      <c r="H460" s="221" t="s">
        <v>19</v>
      </c>
      <c r="I460" s="223"/>
      <c r="J460" s="219"/>
      <c r="K460" s="219"/>
      <c r="L460" s="224"/>
      <c r="M460" s="225"/>
      <c r="N460" s="226"/>
      <c r="O460" s="226"/>
      <c r="P460" s="226"/>
      <c r="Q460" s="226"/>
      <c r="R460" s="226"/>
      <c r="S460" s="226"/>
      <c r="T460" s="22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28" t="s">
        <v>137</v>
      </c>
      <c r="AU460" s="228" t="s">
        <v>81</v>
      </c>
      <c r="AV460" s="13" t="s">
        <v>79</v>
      </c>
      <c r="AW460" s="13" t="s">
        <v>33</v>
      </c>
      <c r="AX460" s="13" t="s">
        <v>71</v>
      </c>
      <c r="AY460" s="228" t="s">
        <v>127</v>
      </c>
    </row>
    <row r="461" s="13" customFormat="1">
      <c r="A461" s="13"/>
      <c r="B461" s="218"/>
      <c r="C461" s="219"/>
      <c r="D461" s="220" t="s">
        <v>137</v>
      </c>
      <c r="E461" s="221" t="s">
        <v>19</v>
      </c>
      <c r="F461" s="222" t="s">
        <v>139</v>
      </c>
      <c r="G461" s="219"/>
      <c r="H461" s="221" t="s">
        <v>19</v>
      </c>
      <c r="I461" s="223"/>
      <c r="J461" s="219"/>
      <c r="K461" s="219"/>
      <c r="L461" s="224"/>
      <c r="M461" s="225"/>
      <c r="N461" s="226"/>
      <c r="O461" s="226"/>
      <c r="P461" s="226"/>
      <c r="Q461" s="226"/>
      <c r="R461" s="226"/>
      <c r="S461" s="226"/>
      <c r="T461" s="22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28" t="s">
        <v>137</v>
      </c>
      <c r="AU461" s="228" t="s">
        <v>81</v>
      </c>
      <c r="AV461" s="13" t="s">
        <v>79</v>
      </c>
      <c r="AW461" s="13" t="s">
        <v>33</v>
      </c>
      <c r="AX461" s="13" t="s">
        <v>71</v>
      </c>
      <c r="AY461" s="228" t="s">
        <v>127</v>
      </c>
    </row>
    <row r="462" s="14" customFormat="1">
      <c r="A462" s="14"/>
      <c r="B462" s="229"/>
      <c r="C462" s="230"/>
      <c r="D462" s="220" t="s">
        <v>137</v>
      </c>
      <c r="E462" s="231" t="s">
        <v>19</v>
      </c>
      <c r="F462" s="232" t="s">
        <v>238</v>
      </c>
      <c r="G462" s="230"/>
      <c r="H462" s="233">
        <v>13.390000000000001</v>
      </c>
      <c r="I462" s="234"/>
      <c r="J462" s="230"/>
      <c r="K462" s="230"/>
      <c r="L462" s="235"/>
      <c r="M462" s="236"/>
      <c r="N462" s="237"/>
      <c r="O462" s="237"/>
      <c r="P462" s="237"/>
      <c r="Q462" s="237"/>
      <c r="R462" s="237"/>
      <c r="S462" s="237"/>
      <c r="T462" s="23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39" t="s">
        <v>137</v>
      </c>
      <c r="AU462" s="239" t="s">
        <v>81</v>
      </c>
      <c r="AV462" s="14" t="s">
        <v>81</v>
      </c>
      <c r="AW462" s="14" t="s">
        <v>33</v>
      </c>
      <c r="AX462" s="14" t="s">
        <v>71</v>
      </c>
      <c r="AY462" s="239" t="s">
        <v>127</v>
      </c>
    </row>
    <row r="463" s="15" customFormat="1">
      <c r="A463" s="15"/>
      <c r="B463" s="240"/>
      <c r="C463" s="241"/>
      <c r="D463" s="220" t="s">
        <v>137</v>
      </c>
      <c r="E463" s="242" t="s">
        <v>19</v>
      </c>
      <c r="F463" s="243" t="s">
        <v>142</v>
      </c>
      <c r="G463" s="241"/>
      <c r="H463" s="244">
        <v>13.390000000000001</v>
      </c>
      <c r="I463" s="245"/>
      <c r="J463" s="241"/>
      <c r="K463" s="241"/>
      <c r="L463" s="246"/>
      <c r="M463" s="247"/>
      <c r="N463" s="248"/>
      <c r="O463" s="248"/>
      <c r="P463" s="248"/>
      <c r="Q463" s="248"/>
      <c r="R463" s="248"/>
      <c r="S463" s="248"/>
      <c r="T463" s="249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50" t="s">
        <v>137</v>
      </c>
      <c r="AU463" s="250" t="s">
        <v>81</v>
      </c>
      <c r="AV463" s="15" t="s">
        <v>135</v>
      </c>
      <c r="AW463" s="15" t="s">
        <v>33</v>
      </c>
      <c r="AX463" s="15" t="s">
        <v>79</v>
      </c>
      <c r="AY463" s="250" t="s">
        <v>127</v>
      </c>
    </row>
    <row r="464" s="2" customFormat="1" ht="14.4" customHeight="1">
      <c r="A464" s="39"/>
      <c r="B464" s="40"/>
      <c r="C464" s="205" t="s">
        <v>484</v>
      </c>
      <c r="D464" s="205" t="s">
        <v>130</v>
      </c>
      <c r="E464" s="206" t="s">
        <v>485</v>
      </c>
      <c r="F464" s="207" t="s">
        <v>486</v>
      </c>
      <c r="G464" s="208" t="s">
        <v>152</v>
      </c>
      <c r="H464" s="209">
        <v>13.390000000000001</v>
      </c>
      <c r="I464" s="210"/>
      <c r="J464" s="211">
        <f>ROUND(I464*H464,2)</f>
        <v>0</v>
      </c>
      <c r="K464" s="207" t="s">
        <v>134</v>
      </c>
      <c r="L464" s="45"/>
      <c r="M464" s="212" t="s">
        <v>19</v>
      </c>
      <c r="N464" s="213" t="s">
        <v>42</v>
      </c>
      <c r="O464" s="85"/>
      <c r="P464" s="214">
        <f>O464*H464</f>
        <v>0</v>
      </c>
      <c r="Q464" s="214">
        <v>0.00069999999999999999</v>
      </c>
      <c r="R464" s="214">
        <f>Q464*H464</f>
        <v>0.0093730000000000011</v>
      </c>
      <c r="S464" s="214">
        <v>0</v>
      </c>
      <c r="T464" s="215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16" t="s">
        <v>234</v>
      </c>
      <c r="AT464" s="216" t="s">
        <v>130</v>
      </c>
      <c r="AU464" s="216" t="s">
        <v>81</v>
      </c>
      <c r="AY464" s="18" t="s">
        <v>127</v>
      </c>
      <c r="BE464" s="217">
        <f>IF(N464="základní",J464,0)</f>
        <v>0</v>
      </c>
      <c r="BF464" s="217">
        <f>IF(N464="snížená",J464,0)</f>
        <v>0</v>
      </c>
      <c r="BG464" s="217">
        <f>IF(N464="zákl. přenesená",J464,0)</f>
        <v>0</v>
      </c>
      <c r="BH464" s="217">
        <f>IF(N464="sníž. přenesená",J464,0)</f>
        <v>0</v>
      </c>
      <c r="BI464" s="217">
        <f>IF(N464="nulová",J464,0)</f>
        <v>0</v>
      </c>
      <c r="BJ464" s="18" t="s">
        <v>79</v>
      </c>
      <c r="BK464" s="217">
        <f>ROUND(I464*H464,2)</f>
        <v>0</v>
      </c>
      <c r="BL464" s="18" t="s">
        <v>234</v>
      </c>
      <c r="BM464" s="216" t="s">
        <v>487</v>
      </c>
    </row>
    <row r="465" s="13" customFormat="1">
      <c r="A465" s="13"/>
      <c r="B465" s="218"/>
      <c r="C465" s="219"/>
      <c r="D465" s="220" t="s">
        <v>137</v>
      </c>
      <c r="E465" s="221" t="s">
        <v>19</v>
      </c>
      <c r="F465" s="222" t="s">
        <v>138</v>
      </c>
      <c r="G465" s="219"/>
      <c r="H465" s="221" t="s">
        <v>19</v>
      </c>
      <c r="I465" s="223"/>
      <c r="J465" s="219"/>
      <c r="K465" s="219"/>
      <c r="L465" s="224"/>
      <c r="M465" s="225"/>
      <c r="N465" s="226"/>
      <c r="O465" s="226"/>
      <c r="P465" s="226"/>
      <c r="Q465" s="226"/>
      <c r="R465" s="226"/>
      <c r="S465" s="226"/>
      <c r="T465" s="22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28" t="s">
        <v>137</v>
      </c>
      <c r="AU465" s="228" t="s">
        <v>81</v>
      </c>
      <c r="AV465" s="13" t="s">
        <v>79</v>
      </c>
      <c r="AW465" s="13" t="s">
        <v>33</v>
      </c>
      <c r="AX465" s="13" t="s">
        <v>71</v>
      </c>
      <c r="AY465" s="228" t="s">
        <v>127</v>
      </c>
    </row>
    <row r="466" s="13" customFormat="1">
      <c r="A466" s="13"/>
      <c r="B466" s="218"/>
      <c r="C466" s="219"/>
      <c r="D466" s="220" t="s">
        <v>137</v>
      </c>
      <c r="E466" s="221" t="s">
        <v>19</v>
      </c>
      <c r="F466" s="222" t="s">
        <v>139</v>
      </c>
      <c r="G466" s="219"/>
      <c r="H466" s="221" t="s">
        <v>19</v>
      </c>
      <c r="I466" s="223"/>
      <c r="J466" s="219"/>
      <c r="K466" s="219"/>
      <c r="L466" s="224"/>
      <c r="M466" s="225"/>
      <c r="N466" s="226"/>
      <c r="O466" s="226"/>
      <c r="P466" s="226"/>
      <c r="Q466" s="226"/>
      <c r="R466" s="226"/>
      <c r="S466" s="226"/>
      <c r="T466" s="22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28" t="s">
        <v>137</v>
      </c>
      <c r="AU466" s="228" t="s">
        <v>81</v>
      </c>
      <c r="AV466" s="13" t="s">
        <v>79</v>
      </c>
      <c r="AW466" s="13" t="s">
        <v>33</v>
      </c>
      <c r="AX466" s="13" t="s">
        <v>71</v>
      </c>
      <c r="AY466" s="228" t="s">
        <v>127</v>
      </c>
    </row>
    <row r="467" s="14" customFormat="1">
      <c r="A467" s="14"/>
      <c r="B467" s="229"/>
      <c r="C467" s="230"/>
      <c r="D467" s="220" t="s">
        <v>137</v>
      </c>
      <c r="E467" s="231" t="s">
        <v>19</v>
      </c>
      <c r="F467" s="232" t="s">
        <v>238</v>
      </c>
      <c r="G467" s="230"/>
      <c r="H467" s="233">
        <v>13.390000000000001</v>
      </c>
      <c r="I467" s="234"/>
      <c r="J467" s="230"/>
      <c r="K467" s="230"/>
      <c r="L467" s="235"/>
      <c r="M467" s="236"/>
      <c r="N467" s="237"/>
      <c r="O467" s="237"/>
      <c r="P467" s="237"/>
      <c r="Q467" s="237"/>
      <c r="R467" s="237"/>
      <c r="S467" s="237"/>
      <c r="T467" s="23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39" t="s">
        <v>137</v>
      </c>
      <c r="AU467" s="239" t="s">
        <v>81</v>
      </c>
      <c r="AV467" s="14" t="s">
        <v>81</v>
      </c>
      <c r="AW467" s="14" t="s">
        <v>33</v>
      </c>
      <c r="AX467" s="14" t="s">
        <v>71</v>
      </c>
      <c r="AY467" s="239" t="s">
        <v>127</v>
      </c>
    </row>
    <row r="468" s="15" customFormat="1">
      <c r="A468" s="15"/>
      <c r="B468" s="240"/>
      <c r="C468" s="241"/>
      <c r="D468" s="220" t="s">
        <v>137</v>
      </c>
      <c r="E468" s="242" t="s">
        <v>19</v>
      </c>
      <c r="F468" s="243" t="s">
        <v>142</v>
      </c>
      <c r="G468" s="241"/>
      <c r="H468" s="244">
        <v>13.390000000000001</v>
      </c>
      <c r="I468" s="245"/>
      <c r="J468" s="241"/>
      <c r="K468" s="241"/>
      <c r="L468" s="246"/>
      <c r="M468" s="247"/>
      <c r="N468" s="248"/>
      <c r="O468" s="248"/>
      <c r="P468" s="248"/>
      <c r="Q468" s="248"/>
      <c r="R468" s="248"/>
      <c r="S468" s="248"/>
      <c r="T468" s="249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50" t="s">
        <v>137</v>
      </c>
      <c r="AU468" s="250" t="s">
        <v>81</v>
      </c>
      <c r="AV468" s="15" t="s">
        <v>135</v>
      </c>
      <c r="AW468" s="15" t="s">
        <v>33</v>
      </c>
      <c r="AX468" s="15" t="s">
        <v>79</v>
      </c>
      <c r="AY468" s="250" t="s">
        <v>127</v>
      </c>
    </row>
    <row r="469" s="2" customFormat="1" ht="24.15" customHeight="1">
      <c r="A469" s="39"/>
      <c r="B469" s="40"/>
      <c r="C469" s="205" t="s">
        <v>488</v>
      </c>
      <c r="D469" s="205" t="s">
        <v>130</v>
      </c>
      <c r="E469" s="206" t="s">
        <v>489</v>
      </c>
      <c r="F469" s="207" t="s">
        <v>490</v>
      </c>
      <c r="G469" s="208" t="s">
        <v>369</v>
      </c>
      <c r="H469" s="261"/>
      <c r="I469" s="210"/>
      <c r="J469" s="211">
        <f>ROUND(I469*H469,2)</f>
        <v>0</v>
      </c>
      <c r="K469" s="207" t="s">
        <v>134</v>
      </c>
      <c r="L469" s="45"/>
      <c r="M469" s="212" t="s">
        <v>19</v>
      </c>
      <c r="N469" s="213" t="s">
        <v>42</v>
      </c>
      <c r="O469" s="85"/>
      <c r="P469" s="214">
        <f>O469*H469</f>
        <v>0</v>
      </c>
      <c r="Q469" s="214">
        <v>0</v>
      </c>
      <c r="R469" s="214">
        <f>Q469*H469</f>
        <v>0</v>
      </c>
      <c r="S469" s="214">
        <v>0</v>
      </c>
      <c r="T469" s="215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16" t="s">
        <v>234</v>
      </c>
      <c r="AT469" s="216" t="s">
        <v>130</v>
      </c>
      <c r="AU469" s="216" t="s">
        <v>81</v>
      </c>
      <c r="AY469" s="18" t="s">
        <v>127</v>
      </c>
      <c r="BE469" s="217">
        <f>IF(N469="základní",J469,0)</f>
        <v>0</v>
      </c>
      <c r="BF469" s="217">
        <f>IF(N469="snížená",J469,0)</f>
        <v>0</v>
      </c>
      <c r="BG469" s="217">
        <f>IF(N469="zákl. přenesená",J469,0)</f>
        <v>0</v>
      </c>
      <c r="BH469" s="217">
        <f>IF(N469="sníž. přenesená",J469,0)</f>
        <v>0</v>
      </c>
      <c r="BI469" s="217">
        <f>IF(N469="nulová",J469,0)</f>
        <v>0</v>
      </c>
      <c r="BJ469" s="18" t="s">
        <v>79</v>
      </c>
      <c r="BK469" s="217">
        <f>ROUND(I469*H469,2)</f>
        <v>0</v>
      </c>
      <c r="BL469" s="18" t="s">
        <v>234</v>
      </c>
      <c r="BM469" s="216" t="s">
        <v>491</v>
      </c>
    </row>
    <row r="470" s="12" customFormat="1" ht="22.8" customHeight="1">
      <c r="A470" s="12"/>
      <c r="B470" s="189"/>
      <c r="C470" s="190"/>
      <c r="D470" s="191" t="s">
        <v>70</v>
      </c>
      <c r="E470" s="203" t="s">
        <v>492</v>
      </c>
      <c r="F470" s="203" t="s">
        <v>493</v>
      </c>
      <c r="G470" s="190"/>
      <c r="H470" s="190"/>
      <c r="I470" s="193"/>
      <c r="J470" s="204">
        <f>BK470</f>
        <v>0</v>
      </c>
      <c r="K470" s="190"/>
      <c r="L470" s="195"/>
      <c r="M470" s="196"/>
      <c r="N470" s="197"/>
      <c r="O470" s="197"/>
      <c r="P470" s="198">
        <f>SUM(P471:P534)</f>
        <v>0</v>
      </c>
      <c r="Q470" s="197"/>
      <c r="R470" s="198">
        <f>SUM(R471:R534)</f>
        <v>0.095078399999999993</v>
      </c>
      <c r="S470" s="197"/>
      <c r="T470" s="199">
        <f>SUM(T471:T534)</f>
        <v>0.0409968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00" t="s">
        <v>81</v>
      </c>
      <c r="AT470" s="201" t="s">
        <v>70</v>
      </c>
      <c r="AU470" s="201" t="s">
        <v>79</v>
      </c>
      <c r="AY470" s="200" t="s">
        <v>127</v>
      </c>
      <c r="BK470" s="202">
        <f>SUM(BK471:BK534)</f>
        <v>0</v>
      </c>
    </row>
    <row r="471" s="2" customFormat="1" ht="14.4" customHeight="1">
      <c r="A471" s="39"/>
      <c r="B471" s="40"/>
      <c r="C471" s="205" t="s">
        <v>494</v>
      </c>
      <c r="D471" s="205" t="s">
        <v>130</v>
      </c>
      <c r="E471" s="206" t="s">
        <v>495</v>
      </c>
      <c r="F471" s="207" t="s">
        <v>496</v>
      </c>
      <c r="G471" s="208" t="s">
        <v>152</v>
      </c>
      <c r="H471" s="209">
        <v>2.1600000000000001</v>
      </c>
      <c r="I471" s="210"/>
      <c r="J471" s="211">
        <f>ROUND(I471*H471,2)</f>
        <v>0</v>
      </c>
      <c r="K471" s="207" t="s">
        <v>134</v>
      </c>
      <c r="L471" s="45"/>
      <c r="M471" s="212" t="s">
        <v>19</v>
      </c>
      <c r="N471" s="213" t="s">
        <v>42</v>
      </c>
      <c r="O471" s="85"/>
      <c r="P471" s="214">
        <f>O471*H471</f>
        <v>0</v>
      </c>
      <c r="Q471" s="214">
        <v>0</v>
      </c>
      <c r="R471" s="214">
        <f>Q471*H471</f>
        <v>0</v>
      </c>
      <c r="S471" s="214">
        <v>0.01098</v>
      </c>
      <c r="T471" s="215">
        <f>S471*H471</f>
        <v>0.023716800000000003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16" t="s">
        <v>234</v>
      </c>
      <c r="AT471" s="216" t="s">
        <v>130</v>
      </c>
      <c r="AU471" s="216" t="s">
        <v>81</v>
      </c>
      <c r="AY471" s="18" t="s">
        <v>127</v>
      </c>
      <c r="BE471" s="217">
        <f>IF(N471="základní",J471,0)</f>
        <v>0</v>
      </c>
      <c r="BF471" s="217">
        <f>IF(N471="snížená",J471,0)</f>
        <v>0</v>
      </c>
      <c r="BG471" s="217">
        <f>IF(N471="zákl. přenesená",J471,0)</f>
        <v>0</v>
      </c>
      <c r="BH471" s="217">
        <f>IF(N471="sníž. přenesená",J471,0)</f>
        <v>0</v>
      </c>
      <c r="BI471" s="217">
        <f>IF(N471="nulová",J471,0)</f>
        <v>0</v>
      </c>
      <c r="BJ471" s="18" t="s">
        <v>79</v>
      </c>
      <c r="BK471" s="217">
        <f>ROUND(I471*H471,2)</f>
        <v>0</v>
      </c>
      <c r="BL471" s="18" t="s">
        <v>234</v>
      </c>
      <c r="BM471" s="216" t="s">
        <v>497</v>
      </c>
    </row>
    <row r="472" s="13" customFormat="1">
      <c r="A472" s="13"/>
      <c r="B472" s="218"/>
      <c r="C472" s="219"/>
      <c r="D472" s="220" t="s">
        <v>137</v>
      </c>
      <c r="E472" s="221" t="s">
        <v>19</v>
      </c>
      <c r="F472" s="222" t="s">
        <v>287</v>
      </c>
      <c r="G472" s="219"/>
      <c r="H472" s="221" t="s">
        <v>19</v>
      </c>
      <c r="I472" s="223"/>
      <c r="J472" s="219"/>
      <c r="K472" s="219"/>
      <c r="L472" s="224"/>
      <c r="M472" s="225"/>
      <c r="N472" s="226"/>
      <c r="O472" s="226"/>
      <c r="P472" s="226"/>
      <c r="Q472" s="226"/>
      <c r="R472" s="226"/>
      <c r="S472" s="226"/>
      <c r="T472" s="22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28" t="s">
        <v>137</v>
      </c>
      <c r="AU472" s="228" t="s">
        <v>81</v>
      </c>
      <c r="AV472" s="13" t="s">
        <v>79</v>
      </c>
      <c r="AW472" s="13" t="s">
        <v>33</v>
      </c>
      <c r="AX472" s="13" t="s">
        <v>71</v>
      </c>
      <c r="AY472" s="228" t="s">
        <v>127</v>
      </c>
    </row>
    <row r="473" s="13" customFormat="1">
      <c r="A473" s="13"/>
      <c r="B473" s="218"/>
      <c r="C473" s="219"/>
      <c r="D473" s="220" t="s">
        <v>137</v>
      </c>
      <c r="E473" s="221" t="s">
        <v>19</v>
      </c>
      <c r="F473" s="222" t="s">
        <v>498</v>
      </c>
      <c r="G473" s="219"/>
      <c r="H473" s="221" t="s">
        <v>19</v>
      </c>
      <c r="I473" s="223"/>
      <c r="J473" s="219"/>
      <c r="K473" s="219"/>
      <c r="L473" s="224"/>
      <c r="M473" s="225"/>
      <c r="N473" s="226"/>
      <c r="O473" s="226"/>
      <c r="P473" s="226"/>
      <c r="Q473" s="226"/>
      <c r="R473" s="226"/>
      <c r="S473" s="226"/>
      <c r="T473" s="22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28" t="s">
        <v>137</v>
      </c>
      <c r="AU473" s="228" t="s">
        <v>81</v>
      </c>
      <c r="AV473" s="13" t="s">
        <v>79</v>
      </c>
      <c r="AW473" s="13" t="s">
        <v>33</v>
      </c>
      <c r="AX473" s="13" t="s">
        <v>71</v>
      </c>
      <c r="AY473" s="228" t="s">
        <v>127</v>
      </c>
    </row>
    <row r="474" s="14" customFormat="1">
      <c r="A474" s="14"/>
      <c r="B474" s="229"/>
      <c r="C474" s="230"/>
      <c r="D474" s="220" t="s">
        <v>137</v>
      </c>
      <c r="E474" s="231" t="s">
        <v>19</v>
      </c>
      <c r="F474" s="232" t="s">
        <v>499</v>
      </c>
      <c r="G474" s="230"/>
      <c r="H474" s="233">
        <v>1.0800000000000001</v>
      </c>
      <c r="I474" s="234"/>
      <c r="J474" s="230"/>
      <c r="K474" s="230"/>
      <c r="L474" s="235"/>
      <c r="M474" s="236"/>
      <c r="N474" s="237"/>
      <c r="O474" s="237"/>
      <c r="P474" s="237"/>
      <c r="Q474" s="237"/>
      <c r="R474" s="237"/>
      <c r="S474" s="237"/>
      <c r="T474" s="238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39" t="s">
        <v>137</v>
      </c>
      <c r="AU474" s="239" t="s">
        <v>81</v>
      </c>
      <c r="AV474" s="14" t="s">
        <v>81</v>
      </c>
      <c r="AW474" s="14" t="s">
        <v>33</v>
      </c>
      <c r="AX474" s="14" t="s">
        <v>71</v>
      </c>
      <c r="AY474" s="239" t="s">
        <v>127</v>
      </c>
    </row>
    <row r="475" s="14" customFormat="1">
      <c r="A475" s="14"/>
      <c r="B475" s="229"/>
      <c r="C475" s="230"/>
      <c r="D475" s="220" t="s">
        <v>137</v>
      </c>
      <c r="E475" s="231" t="s">
        <v>19</v>
      </c>
      <c r="F475" s="232" t="s">
        <v>499</v>
      </c>
      <c r="G475" s="230"/>
      <c r="H475" s="233">
        <v>1.0800000000000001</v>
      </c>
      <c r="I475" s="234"/>
      <c r="J475" s="230"/>
      <c r="K475" s="230"/>
      <c r="L475" s="235"/>
      <c r="M475" s="236"/>
      <c r="N475" s="237"/>
      <c r="O475" s="237"/>
      <c r="P475" s="237"/>
      <c r="Q475" s="237"/>
      <c r="R475" s="237"/>
      <c r="S475" s="237"/>
      <c r="T475" s="238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39" t="s">
        <v>137</v>
      </c>
      <c r="AU475" s="239" t="s">
        <v>81</v>
      </c>
      <c r="AV475" s="14" t="s">
        <v>81</v>
      </c>
      <c r="AW475" s="14" t="s">
        <v>33</v>
      </c>
      <c r="AX475" s="14" t="s">
        <v>71</v>
      </c>
      <c r="AY475" s="239" t="s">
        <v>127</v>
      </c>
    </row>
    <row r="476" s="15" customFormat="1">
      <c r="A476" s="15"/>
      <c r="B476" s="240"/>
      <c r="C476" s="241"/>
      <c r="D476" s="220" t="s">
        <v>137</v>
      </c>
      <c r="E476" s="242" t="s">
        <v>19</v>
      </c>
      <c r="F476" s="243" t="s">
        <v>142</v>
      </c>
      <c r="G476" s="241"/>
      <c r="H476" s="244">
        <v>2.1600000000000001</v>
      </c>
      <c r="I476" s="245"/>
      <c r="J476" s="241"/>
      <c r="K476" s="241"/>
      <c r="L476" s="246"/>
      <c r="M476" s="247"/>
      <c r="N476" s="248"/>
      <c r="O476" s="248"/>
      <c r="P476" s="248"/>
      <c r="Q476" s="248"/>
      <c r="R476" s="248"/>
      <c r="S476" s="248"/>
      <c r="T476" s="249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0" t="s">
        <v>137</v>
      </c>
      <c r="AU476" s="250" t="s">
        <v>81</v>
      </c>
      <c r="AV476" s="15" t="s">
        <v>135</v>
      </c>
      <c r="AW476" s="15" t="s">
        <v>33</v>
      </c>
      <c r="AX476" s="15" t="s">
        <v>79</v>
      </c>
      <c r="AY476" s="250" t="s">
        <v>127</v>
      </c>
    </row>
    <row r="477" s="2" customFormat="1" ht="14.4" customHeight="1">
      <c r="A477" s="39"/>
      <c r="B477" s="40"/>
      <c r="C477" s="205" t="s">
        <v>500</v>
      </c>
      <c r="D477" s="205" t="s">
        <v>130</v>
      </c>
      <c r="E477" s="206" t="s">
        <v>501</v>
      </c>
      <c r="F477" s="207" t="s">
        <v>502</v>
      </c>
      <c r="G477" s="208" t="s">
        <v>152</v>
      </c>
      <c r="H477" s="209">
        <v>2.1600000000000001</v>
      </c>
      <c r="I477" s="210"/>
      <c r="J477" s="211">
        <f>ROUND(I477*H477,2)</f>
        <v>0</v>
      </c>
      <c r="K477" s="207" t="s">
        <v>134</v>
      </c>
      <c r="L477" s="45"/>
      <c r="M477" s="212" t="s">
        <v>19</v>
      </c>
      <c r="N477" s="213" t="s">
        <v>42</v>
      </c>
      <c r="O477" s="85"/>
      <c r="P477" s="214">
        <f>O477*H477</f>
        <v>0</v>
      </c>
      <c r="Q477" s="214">
        <v>0</v>
      </c>
      <c r="R477" s="214">
        <f>Q477*H477</f>
        <v>0</v>
      </c>
      <c r="S477" s="214">
        <v>0.0080000000000000002</v>
      </c>
      <c r="T477" s="215">
        <f>S477*H477</f>
        <v>0.01728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16" t="s">
        <v>234</v>
      </c>
      <c r="AT477" s="216" t="s">
        <v>130</v>
      </c>
      <c r="AU477" s="216" t="s">
        <v>81</v>
      </c>
      <c r="AY477" s="18" t="s">
        <v>127</v>
      </c>
      <c r="BE477" s="217">
        <f>IF(N477="základní",J477,0)</f>
        <v>0</v>
      </c>
      <c r="BF477" s="217">
        <f>IF(N477="snížená",J477,0)</f>
        <v>0</v>
      </c>
      <c r="BG477" s="217">
        <f>IF(N477="zákl. přenesená",J477,0)</f>
        <v>0</v>
      </c>
      <c r="BH477" s="217">
        <f>IF(N477="sníž. přenesená",J477,0)</f>
        <v>0</v>
      </c>
      <c r="BI477" s="217">
        <f>IF(N477="nulová",J477,0)</f>
        <v>0</v>
      </c>
      <c r="BJ477" s="18" t="s">
        <v>79</v>
      </c>
      <c r="BK477" s="217">
        <f>ROUND(I477*H477,2)</f>
        <v>0</v>
      </c>
      <c r="BL477" s="18" t="s">
        <v>234</v>
      </c>
      <c r="BM477" s="216" t="s">
        <v>503</v>
      </c>
    </row>
    <row r="478" s="13" customFormat="1">
      <c r="A478" s="13"/>
      <c r="B478" s="218"/>
      <c r="C478" s="219"/>
      <c r="D478" s="220" t="s">
        <v>137</v>
      </c>
      <c r="E478" s="221" t="s">
        <v>19</v>
      </c>
      <c r="F478" s="222" t="s">
        <v>287</v>
      </c>
      <c r="G478" s="219"/>
      <c r="H478" s="221" t="s">
        <v>19</v>
      </c>
      <c r="I478" s="223"/>
      <c r="J478" s="219"/>
      <c r="K478" s="219"/>
      <c r="L478" s="224"/>
      <c r="M478" s="225"/>
      <c r="N478" s="226"/>
      <c r="O478" s="226"/>
      <c r="P478" s="226"/>
      <c r="Q478" s="226"/>
      <c r="R478" s="226"/>
      <c r="S478" s="226"/>
      <c r="T478" s="22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28" t="s">
        <v>137</v>
      </c>
      <c r="AU478" s="228" t="s">
        <v>81</v>
      </c>
      <c r="AV478" s="13" t="s">
        <v>79</v>
      </c>
      <c r="AW478" s="13" t="s">
        <v>33</v>
      </c>
      <c r="AX478" s="13" t="s">
        <v>71</v>
      </c>
      <c r="AY478" s="228" t="s">
        <v>127</v>
      </c>
    </row>
    <row r="479" s="13" customFormat="1">
      <c r="A479" s="13"/>
      <c r="B479" s="218"/>
      <c r="C479" s="219"/>
      <c r="D479" s="220" t="s">
        <v>137</v>
      </c>
      <c r="E479" s="221" t="s">
        <v>19</v>
      </c>
      <c r="F479" s="222" t="s">
        <v>498</v>
      </c>
      <c r="G479" s="219"/>
      <c r="H479" s="221" t="s">
        <v>19</v>
      </c>
      <c r="I479" s="223"/>
      <c r="J479" s="219"/>
      <c r="K479" s="219"/>
      <c r="L479" s="224"/>
      <c r="M479" s="225"/>
      <c r="N479" s="226"/>
      <c r="O479" s="226"/>
      <c r="P479" s="226"/>
      <c r="Q479" s="226"/>
      <c r="R479" s="226"/>
      <c r="S479" s="226"/>
      <c r="T479" s="22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28" t="s">
        <v>137</v>
      </c>
      <c r="AU479" s="228" t="s">
        <v>81</v>
      </c>
      <c r="AV479" s="13" t="s">
        <v>79</v>
      </c>
      <c r="AW479" s="13" t="s">
        <v>33</v>
      </c>
      <c r="AX479" s="13" t="s">
        <v>71</v>
      </c>
      <c r="AY479" s="228" t="s">
        <v>127</v>
      </c>
    </row>
    <row r="480" s="14" customFormat="1">
      <c r="A480" s="14"/>
      <c r="B480" s="229"/>
      <c r="C480" s="230"/>
      <c r="D480" s="220" t="s">
        <v>137</v>
      </c>
      <c r="E480" s="231" t="s">
        <v>19</v>
      </c>
      <c r="F480" s="232" t="s">
        <v>499</v>
      </c>
      <c r="G480" s="230"/>
      <c r="H480" s="233">
        <v>1.0800000000000001</v>
      </c>
      <c r="I480" s="234"/>
      <c r="J480" s="230"/>
      <c r="K480" s="230"/>
      <c r="L480" s="235"/>
      <c r="M480" s="236"/>
      <c r="N480" s="237"/>
      <c r="O480" s="237"/>
      <c r="P480" s="237"/>
      <c r="Q480" s="237"/>
      <c r="R480" s="237"/>
      <c r="S480" s="237"/>
      <c r="T480" s="23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39" t="s">
        <v>137</v>
      </c>
      <c r="AU480" s="239" t="s">
        <v>81</v>
      </c>
      <c r="AV480" s="14" t="s">
        <v>81</v>
      </c>
      <c r="AW480" s="14" t="s">
        <v>33</v>
      </c>
      <c r="AX480" s="14" t="s">
        <v>71</v>
      </c>
      <c r="AY480" s="239" t="s">
        <v>127</v>
      </c>
    </row>
    <row r="481" s="14" customFormat="1">
      <c r="A481" s="14"/>
      <c r="B481" s="229"/>
      <c r="C481" s="230"/>
      <c r="D481" s="220" t="s">
        <v>137</v>
      </c>
      <c r="E481" s="231" t="s">
        <v>19</v>
      </c>
      <c r="F481" s="232" t="s">
        <v>499</v>
      </c>
      <c r="G481" s="230"/>
      <c r="H481" s="233">
        <v>1.0800000000000001</v>
      </c>
      <c r="I481" s="234"/>
      <c r="J481" s="230"/>
      <c r="K481" s="230"/>
      <c r="L481" s="235"/>
      <c r="M481" s="236"/>
      <c r="N481" s="237"/>
      <c r="O481" s="237"/>
      <c r="P481" s="237"/>
      <c r="Q481" s="237"/>
      <c r="R481" s="237"/>
      <c r="S481" s="237"/>
      <c r="T481" s="23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39" t="s">
        <v>137</v>
      </c>
      <c r="AU481" s="239" t="s">
        <v>81</v>
      </c>
      <c r="AV481" s="14" t="s">
        <v>81</v>
      </c>
      <c r="AW481" s="14" t="s">
        <v>33</v>
      </c>
      <c r="AX481" s="14" t="s">
        <v>71</v>
      </c>
      <c r="AY481" s="239" t="s">
        <v>127</v>
      </c>
    </row>
    <row r="482" s="15" customFormat="1">
      <c r="A482" s="15"/>
      <c r="B482" s="240"/>
      <c r="C482" s="241"/>
      <c r="D482" s="220" t="s">
        <v>137</v>
      </c>
      <c r="E482" s="242" t="s">
        <v>19</v>
      </c>
      <c r="F482" s="243" t="s">
        <v>142</v>
      </c>
      <c r="G482" s="241"/>
      <c r="H482" s="244">
        <v>2.1600000000000001</v>
      </c>
      <c r="I482" s="245"/>
      <c r="J482" s="241"/>
      <c r="K482" s="241"/>
      <c r="L482" s="246"/>
      <c r="M482" s="247"/>
      <c r="N482" s="248"/>
      <c r="O482" s="248"/>
      <c r="P482" s="248"/>
      <c r="Q482" s="248"/>
      <c r="R482" s="248"/>
      <c r="S482" s="248"/>
      <c r="T482" s="249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50" t="s">
        <v>137</v>
      </c>
      <c r="AU482" s="250" t="s">
        <v>81</v>
      </c>
      <c r="AV482" s="15" t="s">
        <v>135</v>
      </c>
      <c r="AW482" s="15" t="s">
        <v>33</v>
      </c>
      <c r="AX482" s="15" t="s">
        <v>79</v>
      </c>
      <c r="AY482" s="250" t="s">
        <v>127</v>
      </c>
    </row>
    <row r="483" s="2" customFormat="1" ht="14.4" customHeight="1">
      <c r="A483" s="39"/>
      <c r="B483" s="40"/>
      <c r="C483" s="205" t="s">
        <v>504</v>
      </c>
      <c r="D483" s="205" t="s">
        <v>130</v>
      </c>
      <c r="E483" s="206" t="s">
        <v>505</v>
      </c>
      <c r="F483" s="207" t="s">
        <v>506</v>
      </c>
      <c r="G483" s="208" t="s">
        <v>152</v>
      </c>
      <c r="H483" s="209">
        <v>4.3440000000000003</v>
      </c>
      <c r="I483" s="210"/>
      <c r="J483" s="211">
        <f>ROUND(I483*H483,2)</f>
        <v>0</v>
      </c>
      <c r="K483" s="207" t="s">
        <v>134</v>
      </c>
      <c r="L483" s="45"/>
      <c r="M483" s="212" t="s">
        <v>19</v>
      </c>
      <c r="N483" s="213" t="s">
        <v>42</v>
      </c>
      <c r="O483" s="85"/>
      <c r="P483" s="214">
        <f>O483*H483</f>
        <v>0</v>
      </c>
      <c r="Q483" s="214">
        <v>0</v>
      </c>
      <c r="R483" s="214">
        <f>Q483*H483</f>
        <v>0</v>
      </c>
      <c r="S483" s="214">
        <v>0</v>
      </c>
      <c r="T483" s="215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16" t="s">
        <v>234</v>
      </c>
      <c r="AT483" s="216" t="s">
        <v>130</v>
      </c>
      <c r="AU483" s="216" t="s">
        <v>81</v>
      </c>
      <c r="AY483" s="18" t="s">
        <v>127</v>
      </c>
      <c r="BE483" s="217">
        <f>IF(N483="základní",J483,0)</f>
        <v>0</v>
      </c>
      <c r="BF483" s="217">
        <f>IF(N483="snížená",J483,0)</f>
        <v>0</v>
      </c>
      <c r="BG483" s="217">
        <f>IF(N483="zákl. přenesená",J483,0)</f>
        <v>0</v>
      </c>
      <c r="BH483" s="217">
        <f>IF(N483="sníž. přenesená",J483,0)</f>
        <v>0</v>
      </c>
      <c r="BI483" s="217">
        <f>IF(N483="nulová",J483,0)</f>
        <v>0</v>
      </c>
      <c r="BJ483" s="18" t="s">
        <v>79</v>
      </c>
      <c r="BK483" s="217">
        <f>ROUND(I483*H483,2)</f>
        <v>0</v>
      </c>
      <c r="BL483" s="18" t="s">
        <v>234</v>
      </c>
      <c r="BM483" s="216" t="s">
        <v>507</v>
      </c>
    </row>
    <row r="484" s="13" customFormat="1">
      <c r="A484" s="13"/>
      <c r="B484" s="218"/>
      <c r="C484" s="219"/>
      <c r="D484" s="220" t="s">
        <v>137</v>
      </c>
      <c r="E484" s="221" t="s">
        <v>19</v>
      </c>
      <c r="F484" s="222" t="s">
        <v>175</v>
      </c>
      <c r="G484" s="219"/>
      <c r="H484" s="221" t="s">
        <v>19</v>
      </c>
      <c r="I484" s="223"/>
      <c r="J484" s="219"/>
      <c r="K484" s="219"/>
      <c r="L484" s="224"/>
      <c r="M484" s="225"/>
      <c r="N484" s="226"/>
      <c r="O484" s="226"/>
      <c r="P484" s="226"/>
      <c r="Q484" s="226"/>
      <c r="R484" s="226"/>
      <c r="S484" s="226"/>
      <c r="T484" s="227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28" t="s">
        <v>137</v>
      </c>
      <c r="AU484" s="228" t="s">
        <v>81</v>
      </c>
      <c r="AV484" s="13" t="s">
        <v>79</v>
      </c>
      <c r="AW484" s="13" t="s">
        <v>33</v>
      </c>
      <c r="AX484" s="13" t="s">
        <v>71</v>
      </c>
      <c r="AY484" s="228" t="s">
        <v>127</v>
      </c>
    </row>
    <row r="485" s="14" customFormat="1">
      <c r="A485" s="14"/>
      <c r="B485" s="229"/>
      <c r="C485" s="230"/>
      <c r="D485" s="220" t="s">
        <v>137</v>
      </c>
      <c r="E485" s="231" t="s">
        <v>19</v>
      </c>
      <c r="F485" s="232" t="s">
        <v>508</v>
      </c>
      <c r="G485" s="230"/>
      <c r="H485" s="233">
        <v>4.3440000000000003</v>
      </c>
      <c r="I485" s="234"/>
      <c r="J485" s="230"/>
      <c r="K485" s="230"/>
      <c r="L485" s="235"/>
      <c r="M485" s="236"/>
      <c r="N485" s="237"/>
      <c r="O485" s="237"/>
      <c r="P485" s="237"/>
      <c r="Q485" s="237"/>
      <c r="R485" s="237"/>
      <c r="S485" s="237"/>
      <c r="T485" s="238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39" t="s">
        <v>137</v>
      </c>
      <c r="AU485" s="239" t="s">
        <v>81</v>
      </c>
      <c r="AV485" s="14" t="s">
        <v>81</v>
      </c>
      <c r="AW485" s="14" t="s">
        <v>33</v>
      </c>
      <c r="AX485" s="14" t="s">
        <v>71</v>
      </c>
      <c r="AY485" s="239" t="s">
        <v>127</v>
      </c>
    </row>
    <row r="486" s="15" customFormat="1">
      <c r="A486" s="15"/>
      <c r="B486" s="240"/>
      <c r="C486" s="241"/>
      <c r="D486" s="220" t="s">
        <v>137</v>
      </c>
      <c r="E486" s="242" t="s">
        <v>19</v>
      </c>
      <c r="F486" s="243" t="s">
        <v>142</v>
      </c>
      <c r="G486" s="241"/>
      <c r="H486" s="244">
        <v>4.3440000000000003</v>
      </c>
      <c r="I486" s="245"/>
      <c r="J486" s="241"/>
      <c r="K486" s="241"/>
      <c r="L486" s="246"/>
      <c r="M486" s="247"/>
      <c r="N486" s="248"/>
      <c r="O486" s="248"/>
      <c r="P486" s="248"/>
      <c r="Q486" s="248"/>
      <c r="R486" s="248"/>
      <c r="S486" s="248"/>
      <c r="T486" s="249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50" t="s">
        <v>137</v>
      </c>
      <c r="AU486" s="250" t="s">
        <v>81</v>
      </c>
      <c r="AV486" s="15" t="s">
        <v>135</v>
      </c>
      <c r="AW486" s="15" t="s">
        <v>33</v>
      </c>
      <c r="AX486" s="15" t="s">
        <v>79</v>
      </c>
      <c r="AY486" s="250" t="s">
        <v>127</v>
      </c>
    </row>
    <row r="487" s="2" customFormat="1" ht="14.4" customHeight="1">
      <c r="A487" s="39"/>
      <c r="B487" s="40"/>
      <c r="C487" s="251" t="s">
        <v>509</v>
      </c>
      <c r="D487" s="251" t="s">
        <v>246</v>
      </c>
      <c r="E487" s="252" t="s">
        <v>510</v>
      </c>
      <c r="F487" s="253" t="s">
        <v>511</v>
      </c>
      <c r="G487" s="254" t="s">
        <v>152</v>
      </c>
      <c r="H487" s="255">
        <v>4.3440000000000003</v>
      </c>
      <c r="I487" s="256"/>
      <c r="J487" s="257">
        <f>ROUND(I487*H487,2)</f>
        <v>0</v>
      </c>
      <c r="K487" s="253" t="s">
        <v>134</v>
      </c>
      <c r="L487" s="258"/>
      <c r="M487" s="259" t="s">
        <v>19</v>
      </c>
      <c r="N487" s="260" t="s">
        <v>42</v>
      </c>
      <c r="O487" s="85"/>
      <c r="P487" s="214">
        <f>O487*H487</f>
        <v>0</v>
      </c>
      <c r="Q487" s="214">
        <v>0.0073499999999999998</v>
      </c>
      <c r="R487" s="214">
        <f>Q487*H487</f>
        <v>0.031928400000000003</v>
      </c>
      <c r="S487" s="214">
        <v>0</v>
      </c>
      <c r="T487" s="215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16" t="s">
        <v>315</v>
      </c>
      <c r="AT487" s="216" t="s">
        <v>246</v>
      </c>
      <c r="AU487" s="216" t="s">
        <v>81</v>
      </c>
      <c r="AY487" s="18" t="s">
        <v>127</v>
      </c>
      <c r="BE487" s="217">
        <f>IF(N487="základní",J487,0)</f>
        <v>0</v>
      </c>
      <c r="BF487" s="217">
        <f>IF(N487="snížená",J487,0)</f>
        <v>0</v>
      </c>
      <c r="BG487" s="217">
        <f>IF(N487="zákl. přenesená",J487,0)</f>
        <v>0</v>
      </c>
      <c r="BH487" s="217">
        <f>IF(N487="sníž. přenesená",J487,0)</f>
        <v>0</v>
      </c>
      <c r="BI487" s="217">
        <f>IF(N487="nulová",J487,0)</f>
        <v>0</v>
      </c>
      <c r="BJ487" s="18" t="s">
        <v>79</v>
      </c>
      <c r="BK487" s="217">
        <f>ROUND(I487*H487,2)</f>
        <v>0</v>
      </c>
      <c r="BL487" s="18" t="s">
        <v>234</v>
      </c>
      <c r="BM487" s="216" t="s">
        <v>512</v>
      </c>
    </row>
    <row r="488" s="13" customFormat="1">
      <c r="A488" s="13"/>
      <c r="B488" s="218"/>
      <c r="C488" s="219"/>
      <c r="D488" s="220" t="s">
        <v>137</v>
      </c>
      <c r="E488" s="221" t="s">
        <v>19</v>
      </c>
      <c r="F488" s="222" t="s">
        <v>175</v>
      </c>
      <c r="G488" s="219"/>
      <c r="H488" s="221" t="s">
        <v>19</v>
      </c>
      <c r="I488" s="223"/>
      <c r="J488" s="219"/>
      <c r="K488" s="219"/>
      <c r="L488" s="224"/>
      <c r="M488" s="225"/>
      <c r="N488" s="226"/>
      <c r="O488" s="226"/>
      <c r="P488" s="226"/>
      <c r="Q488" s="226"/>
      <c r="R488" s="226"/>
      <c r="S488" s="226"/>
      <c r="T488" s="227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28" t="s">
        <v>137</v>
      </c>
      <c r="AU488" s="228" t="s">
        <v>81</v>
      </c>
      <c r="AV488" s="13" t="s">
        <v>79</v>
      </c>
      <c r="AW488" s="13" t="s">
        <v>33</v>
      </c>
      <c r="AX488" s="13" t="s">
        <v>71</v>
      </c>
      <c r="AY488" s="228" t="s">
        <v>127</v>
      </c>
    </row>
    <row r="489" s="14" customFormat="1">
      <c r="A489" s="14"/>
      <c r="B489" s="229"/>
      <c r="C489" s="230"/>
      <c r="D489" s="220" t="s">
        <v>137</v>
      </c>
      <c r="E489" s="231" t="s">
        <v>19</v>
      </c>
      <c r="F489" s="232" t="s">
        <v>508</v>
      </c>
      <c r="G489" s="230"/>
      <c r="H489" s="233">
        <v>4.3440000000000003</v>
      </c>
      <c r="I489" s="234"/>
      <c r="J489" s="230"/>
      <c r="K489" s="230"/>
      <c r="L489" s="235"/>
      <c r="M489" s="236"/>
      <c r="N489" s="237"/>
      <c r="O489" s="237"/>
      <c r="P489" s="237"/>
      <c r="Q489" s="237"/>
      <c r="R489" s="237"/>
      <c r="S489" s="237"/>
      <c r="T489" s="23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39" t="s">
        <v>137</v>
      </c>
      <c r="AU489" s="239" t="s">
        <v>81</v>
      </c>
      <c r="AV489" s="14" t="s">
        <v>81</v>
      </c>
      <c r="AW489" s="14" t="s">
        <v>33</v>
      </c>
      <c r="AX489" s="14" t="s">
        <v>71</v>
      </c>
      <c r="AY489" s="239" t="s">
        <v>127</v>
      </c>
    </row>
    <row r="490" s="15" customFormat="1">
      <c r="A490" s="15"/>
      <c r="B490" s="240"/>
      <c r="C490" s="241"/>
      <c r="D490" s="220" t="s">
        <v>137</v>
      </c>
      <c r="E490" s="242" t="s">
        <v>19</v>
      </c>
      <c r="F490" s="243" t="s">
        <v>142</v>
      </c>
      <c r="G490" s="241"/>
      <c r="H490" s="244">
        <v>4.3440000000000003</v>
      </c>
      <c r="I490" s="245"/>
      <c r="J490" s="241"/>
      <c r="K490" s="241"/>
      <c r="L490" s="246"/>
      <c r="M490" s="247"/>
      <c r="N490" s="248"/>
      <c r="O490" s="248"/>
      <c r="P490" s="248"/>
      <c r="Q490" s="248"/>
      <c r="R490" s="248"/>
      <c r="S490" s="248"/>
      <c r="T490" s="249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0" t="s">
        <v>137</v>
      </c>
      <c r="AU490" s="250" t="s">
        <v>81</v>
      </c>
      <c r="AV490" s="15" t="s">
        <v>135</v>
      </c>
      <c r="AW490" s="15" t="s">
        <v>33</v>
      </c>
      <c r="AX490" s="15" t="s">
        <v>79</v>
      </c>
      <c r="AY490" s="250" t="s">
        <v>127</v>
      </c>
    </row>
    <row r="491" s="2" customFormat="1" ht="14.4" customHeight="1">
      <c r="A491" s="39"/>
      <c r="B491" s="40"/>
      <c r="C491" s="205" t="s">
        <v>513</v>
      </c>
      <c r="D491" s="205" t="s">
        <v>130</v>
      </c>
      <c r="E491" s="206" t="s">
        <v>514</v>
      </c>
      <c r="F491" s="207" t="s">
        <v>515</v>
      </c>
      <c r="G491" s="208" t="s">
        <v>165</v>
      </c>
      <c r="H491" s="209">
        <v>10.859999999999999</v>
      </c>
      <c r="I491" s="210"/>
      <c r="J491" s="211">
        <f>ROUND(I491*H491,2)</f>
        <v>0</v>
      </c>
      <c r="K491" s="207" t="s">
        <v>134</v>
      </c>
      <c r="L491" s="45"/>
      <c r="M491" s="212" t="s">
        <v>19</v>
      </c>
      <c r="N491" s="213" t="s">
        <v>42</v>
      </c>
      <c r="O491" s="85"/>
      <c r="P491" s="214">
        <f>O491*H491</f>
        <v>0</v>
      </c>
      <c r="Q491" s="214">
        <v>0</v>
      </c>
      <c r="R491" s="214">
        <f>Q491*H491</f>
        <v>0</v>
      </c>
      <c r="S491" s="214">
        <v>0</v>
      </c>
      <c r="T491" s="215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16" t="s">
        <v>234</v>
      </c>
      <c r="AT491" s="216" t="s">
        <v>130</v>
      </c>
      <c r="AU491" s="216" t="s">
        <v>81</v>
      </c>
      <c r="AY491" s="18" t="s">
        <v>127</v>
      </c>
      <c r="BE491" s="217">
        <f>IF(N491="základní",J491,0)</f>
        <v>0</v>
      </c>
      <c r="BF491" s="217">
        <f>IF(N491="snížená",J491,0)</f>
        <v>0</v>
      </c>
      <c r="BG491" s="217">
        <f>IF(N491="zákl. přenesená",J491,0)</f>
        <v>0</v>
      </c>
      <c r="BH491" s="217">
        <f>IF(N491="sníž. přenesená",J491,0)</f>
        <v>0</v>
      </c>
      <c r="BI491" s="217">
        <f>IF(N491="nulová",J491,0)</f>
        <v>0</v>
      </c>
      <c r="BJ491" s="18" t="s">
        <v>79</v>
      </c>
      <c r="BK491" s="217">
        <f>ROUND(I491*H491,2)</f>
        <v>0</v>
      </c>
      <c r="BL491" s="18" t="s">
        <v>234</v>
      </c>
      <c r="BM491" s="216" t="s">
        <v>516</v>
      </c>
    </row>
    <row r="492" s="13" customFormat="1">
      <c r="A492" s="13"/>
      <c r="B492" s="218"/>
      <c r="C492" s="219"/>
      <c r="D492" s="220" t="s">
        <v>137</v>
      </c>
      <c r="E492" s="221" t="s">
        <v>19</v>
      </c>
      <c r="F492" s="222" t="s">
        <v>175</v>
      </c>
      <c r="G492" s="219"/>
      <c r="H492" s="221" t="s">
        <v>19</v>
      </c>
      <c r="I492" s="223"/>
      <c r="J492" s="219"/>
      <c r="K492" s="219"/>
      <c r="L492" s="224"/>
      <c r="M492" s="225"/>
      <c r="N492" s="226"/>
      <c r="O492" s="226"/>
      <c r="P492" s="226"/>
      <c r="Q492" s="226"/>
      <c r="R492" s="226"/>
      <c r="S492" s="226"/>
      <c r="T492" s="227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28" t="s">
        <v>137</v>
      </c>
      <c r="AU492" s="228" t="s">
        <v>81</v>
      </c>
      <c r="AV492" s="13" t="s">
        <v>79</v>
      </c>
      <c r="AW492" s="13" t="s">
        <v>33</v>
      </c>
      <c r="AX492" s="13" t="s">
        <v>71</v>
      </c>
      <c r="AY492" s="228" t="s">
        <v>127</v>
      </c>
    </row>
    <row r="493" s="14" customFormat="1">
      <c r="A493" s="14"/>
      <c r="B493" s="229"/>
      <c r="C493" s="230"/>
      <c r="D493" s="220" t="s">
        <v>137</v>
      </c>
      <c r="E493" s="231" t="s">
        <v>19</v>
      </c>
      <c r="F493" s="232" t="s">
        <v>517</v>
      </c>
      <c r="G493" s="230"/>
      <c r="H493" s="233">
        <v>10.859999999999999</v>
      </c>
      <c r="I493" s="234"/>
      <c r="J493" s="230"/>
      <c r="K493" s="230"/>
      <c r="L493" s="235"/>
      <c r="M493" s="236"/>
      <c r="N493" s="237"/>
      <c r="O493" s="237"/>
      <c r="P493" s="237"/>
      <c r="Q493" s="237"/>
      <c r="R493" s="237"/>
      <c r="S493" s="237"/>
      <c r="T493" s="238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39" t="s">
        <v>137</v>
      </c>
      <c r="AU493" s="239" t="s">
        <v>81</v>
      </c>
      <c r="AV493" s="14" t="s">
        <v>81</v>
      </c>
      <c r="AW493" s="14" t="s">
        <v>33</v>
      </c>
      <c r="AX493" s="14" t="s">
        <v>71</v>
      </c>
      <c r="AY493" s="239" t="s">
        <v>127</v>
      </c>
    </row>
    <row r="494" s="15" customFormat="1">
      <c r="A494" s="15"/>
      <c r="B494" s="240"/>
      <c r="C494" s="241"/>
      <c r="D494" s="220" t="s">
        <v>137</v>
      </c>
      <c r="E494" s="242" t="s">
        <v>19</v>
      </c>
      <c r="F494" s="243" t="s">
        <v>142</v>
      </c>
      <c r="G494" s="241"/>
      <c r="H494" s="244">
        <v>10.859999999999999</v>
      </c>
      <c r="I494" s="245"/>
      <c r="J494" s="241"/>
      <c r="K494" s="241"/>
      <c r="L494" s="246"/>
      <c r="M494" s="247"/>
      <c r="N494" s="248"/>
      <c r="O494" s="248"/>
      <c r="P494" s="248"/>
      <c r="Q494" s="248"/>
      <c r="R494" s="248"/>
      <c r="S494" s="248"/>
      <c r="T494" s="249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50" t="s">
        <v>137</v>
      </c>
      <c r="AU494" s="250" t="s">
        <v>81</v>
      </c>
      <c r="AV494" s="15" t="s">
        <v>135</v>
      </c>
      <c r="AW494" s="15" t="s">
        <v>33</v>
      </c>
      <c r="AX494" s="15" t="s">
        <v>79</v>
      </c>
      <c r="AY494" s="250" t="s">
        <v>127</v>
      </c>
    </row>
    <row r="495" s="2" customFormat="1" ht="14.4" customHeight="1">
      <c r="A495" s="39"/>
      <c r="B495" s="40"/>
      <c r="C495" s="251" t="s">
        <v>518</v>
      </c>
      <c r="D495" s="251" t="s">
        <v>246</v>
      </c>
      <c r="E495" s="252" t="s">
        <v>519</v>
      </c>
      <c r="F495" s="253" t="s">
        <v>520</v>
      </c>
      <c r="G495" s="254" t="s">
        <v>133</v>
      </c>
      <c r="H495" s="255">
        <v>0.039</v>
      </c>
      <c r="I495" s="256"/>
      <c r="J495" s="257">
        <f>ROUND(I495*H495,2)</f>
        <v>0</v>
      </c>
      <c r="K495" s="253" t="s">
        <v>134</v>
      </c>
      <c r="L495" s="258"/>
      <c r="M495" s="259" t="s">
        <v>19</v>
      </c>
      <c r="N495" s="260" t="s">
        <v>42</v>
      </c>
      <c r="O495" s="85"/>
      <c r="P495" s="214">
        <f>O495*H495</f>
        <v>0</v>
      </c>
      <c r="Q495" s="214">
        <v>0.55000000000000004</v>
      </c>
      <c r="R495" s="214">
        <f>Q495*H495</f>
        <v>0.02145</v>
      </c>
      <c r="S495" s="214">
        <v>0</v>
      </c>
      <c r="T495" s="215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16" t="s">
        <v>315</v>
      </c>
      <c r="AT495" s="216" t="s">
        <v>246</v>
      </c>
      <c r="AU495" s="216" t="s">
        <v>81</v>
      </c>
      <c r="AY495" s="18" t="s">
        <v>127</v>
      </c>
      <c r="BE495" s="217">
        <f>IF(N495="základní",J495,0)</f>
        <v>0</v>
      </c>
      <c r="BF495" s="217">
        <f>IF(N495="snížená",J495,0)</f>
        <v>0</v>
      </c>
      <c r="BG495" s="217">
        <f>IF(N495="zákl. přenesená",J495,0)</f>
        <v>0</v>
      </c>
      <c r="BH495" s="217">
        <f>IF(N495="sníž. přenesená",J495,0)</f>
        <v>0</v>
      </c>
      <c r="BI495" s="217">
        <f>IF(N495="nulová",J495,0)</f>
        <v>0</v>
      </c>
      <c r="BJ495" s="18" t="s">
        <v>79</v>
      </c>
      <c r="BK495" s="217">
        <f>ROUND(I495*H495,2)</f>
        <v>0</v>
      </c>
      <c r="BL495" s="18" t="s">
        <v>234</v>
      </c>
      <c r="BM495" s="216" t="s">
        <v>521</v>
      </c>
    </row>
    <row r="496" s="13" customFormat="1">
      <c r="A496" s="13"/>
      <c r="B496" s="218"/>
      <c r="C496" s="219"/>
      <c r="D496" s="220" t="s">
        <v>137</v>
      </c>
      <c r="E496" s="221" t="s">
        <v>19</v>
      </c>
      <c r="F496" s="222" t="s">
        <v>175</v>
      </c>
      <c r="G496" s="219"/>
      <c r="H496" s="221" t="s">
        <v>19</v>
      </c>
      <c r="I496" s="223"/>
      <c r="J496" s="219"/>
      <c r="K496" s="219"/>
      <c r="L496" s="224"/>
      <c r="M496" s="225"/>
      <c r="N496" s="226"/>
      <c r="O496" s="226"/>
      <c r="P496" s="226"/>
      <c r="Q496" s="226"/>
      <c r="R496" s="226"/>
      <c r="S496" s="226"/>
      <c r="T496" s="227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28" t="s">
        <v>137</v>
      </c>
      <c r="AU496" s="228" t="s">
        <v>81</v>
      </c>
      <c r="AV496" s="13" t="s">
        <v>79</v>
      </c>
      <c r="AW496" s="13" t="s">
        <v>33</v>
      </c>
      <c r="AX496" s="13" t="s">
        <v>71</v>
      </c>
      <c r="AY496" s="228" t="s">
        <v>127</v>
      </c>
    </row>
    <row r="497" s="14" customFormat="1">
      <c r="A497" s="14"/>
      <c r="B497" s="229"/>
      <c r="C497" s="230"/>
      <c r="D497" s="220" t="s">
        <v>137</v>
      </c>
      <c r="E497" s="231" t="s">
        <v>19</v>
      </c>
      <c r="F497" s="232" t="s">
        <v>522</v>
      </c>
      <c r="G497" s="230"/>
      <c r="H497" s="233">
        <v>0.039</v>
      </c>
      <c r="I497" s="234"/>
      <c r="J497" s="230"/>
      <c r="K497" s="230"/>
      <c r="L497" s="235"/>
      <c r="M497" s="236"/>
      <c r="N497" s="237"/>
      <c r="O497" s="237"/>
      <c r="P497" s="237"/>
      <c r="Q497" s="237"/>
      <c r="R497" s="237"/>
      <c r="S497" s="237"/>
      <c r="T497" s="238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39" t="s">
        <v>137</v>
      </c>
      <c r="AU497" s="239" t="s">
        <v>81</v>
      </c>
      <c r="AV497" s="14" t="s">
        <v>81</v>
      </c>
      <c r="AW497" s="14" t="s">
        <v>33</v>
      </c>
      <c r="AX497" s="14" t="s">
        <v>71</v>
      </c>
      <c r="AY497" s="239" t="s">
        <v>127</v>
      </c>
    </row>
    <row r="498" s="15" customFormat="1">
      <c r="A498" s="15"/>
      <c r="B498" s="240"/>
      <c r="C498" s="241"/>
      <c r="D498" s="220" t="s">
        <v>137</v>
      </c>
      <c r="E498" s="242" t="s">
        <v>19</v>
      </c>
      <c r="F498" s="243" t="s">
        <v>142</v>
      </c>
      <c r="G498" s="241"/>
      <c r="H498" s="244">
        <v>0.039</v>
      </c>
      <c r="I498" s="245"/>
      <c r="J498" s="241"/>
      <c r="K498" s="241"/>
      <c r="L498" s="246"/>
      <c r="M498" s="247"/>
      <c r="N498" s="248"/>
      <c r="O498" s="248"/>
      <c r="P498" s="248"/>
      <c r="Q498" s="248"/>
      <c r="R498" s="248"/>
      <c r="S498" s="248"/>
      <c r="T498" s="249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50" t="s">
        <v>137</v>
      </c>
      <c r="AU498" s="250" t="s">
        <v>81</v>
      </c>
      <c r="AV498" s="15" t="s">
        <v>135</v>
      </c>
      <c r="AW498" s="15" t="s">
        <v>33</v>
      </c>
      <c r="AX498" s="15" t="s">
        <v>79</v>
      </c>
      <c r="AY498" s="250" t="s">
        <v>127</v>
      </c>
    </row>
    <row r="499" s="2" customFormat="1" ht="24.15" customHeight="1">
      <c r="A499" s="39"/>
      <c r="B499" s="40"/>
      <c r="C499" s="205" t="s">
        <v>523</v>
      </c>
      <c r="D499" s="205" t="s">
        <v>130</v>
      </c>
      <c r="E499" s="206" t="s">
        <v>524</v>
      </c>
      <c r="F499" s="207" t="s">
        <v>525</v>
      </c>
      <c r="G499" s="208" t="s">
        <v>242</v>
      </c>
      <c r="H499" s="209">
        <v>2</v>
      </c>
      <c r="I499" s="210"/>
      <c r="J499" s="211">
        <f>ROUND(I499*H499,2)</f>
        <v>0</v>
      </c>
      <c r="K499" s="207" t="s">
        <v>134</v>
      </c>
      <c r="L499" s="45"/>
      <c r="M499" s="212" t="s">
        <v>19</v>
      </c>
      <c r="N499" s="213" t="s">
        <v>42</v>
      </c>
      <c r="O499" s="85"/>
      <c r="P499" s="214">
        <f>O499*H499</f>
        <v>0</v>
      </c>
      <c r="Q499" s="214">
        <v>0</v>
      </c>
      <c r="R499" s="214">
        <f>Q499*H499</f>
        <v>0</v>
      </c>
      <c r="S499" s="214">
        <v>0</v>
      </c>
      <c r="T499" s="215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16" t="s">
        <v>234</v>
      </c>
      <c r="AT499" s="216" t="s">
        <v>130</v>
      </c>
      <c r="AU499" s="216" t="s">
        <v>81</v>
      </c>
      <c r="AY499" s="18" t="s">
        <v>127</v>
      </c>
      <c r="BE499" s="217">
        <f>IF(N499="základní",J499,0)</f>
        <v>0</v>
      </c>
      <c r="BF499" s="217">
        <f>IF(N499="snížená",J499,0)</f>
        <v>0</v>
      </c>
      <c r="BG499" s="217">
        <f>IF(N499="zákl. přenesená",J499,0)</f>
        <v>0</v>
      </c>
      <c r="BH499" s="217">
        <f>IF(N499="sníž. přenesená",J499,0)</f>
        <v>0</v>
      </c>
      <c r="BI499" s="217">
        <f>IF(N499="nulová",J499,0)</f>
        <v>0</v>
      </c>
      <c r="BJ499" s="18" t="s">
        <v>79</v>
      </c>
      <c r="BK499" s="217">
        <f>ROUND(I499*H499,2)</f>
        <v>0</v>
      </c>
      <c r="BL499" s="18" t="s">
        <v>234</v>
      </c>
      <c r="BM499" s="216" t="s">
        <v>526</v>
      </c>
    </row>
    <row r="500" s="13" customFormat="1">
      <c r="A500" s="13"/>
      <c r="B500" s="218"/>
      <c r="C500" s="219"/>
      <c r="D500" s="220" t="s">
        <v>137</v>
      </c>
      <c r="E500" s="221" t="s">
        <v>19</v>
      </c>
      <c r="F500" s="222" t="s">
        <v>138</v>
      </c>
      <c r="G500" s="219"/>
      <c r="H500" s="221" t="s">
        <v>19</v>
      </c>
      <c r="I500" s="223"/>
      <c r="J500" s="219"/>
      <c r="K500" s="219"/>
      <c r="L500" s="224"/>
      <c r="M500" s="225"/>
      <c r="N500" s="226"/>
      <c r="O500" s="226"/>
      <c r="P500" s="226"/>
      <c r="Q500" s="226"/>
      <c r="R500" s="226"/>
      <c r="S500" s="226"/>
      <c r="T500" s="227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28" t="s">
        <v>137</v>
      </c>
      <c r="AU500" s="228" t="s">
        <v>81</v>
      </c>
      <c r="AV500" s="13" t="s">
        <v>79</v>
      </c>
      <c r="AW500" s="13" t="s">
        <v>33</v>
      </c>
      <c r="AX500" s="13" t="s">
        <v>71</v>
      </c>
      <c r="AY500" s="228" t="s">
        <v>127</v>
      </c>
    </row>
    <row r="501" s="13" customFormat="1">
      <c r="A501" s="13"/>
      <c r="B501" s="218"/>
      <c r="C501" s="219"/>
      <c r="D501" s="220" t="s">
        <v>137</v>
      </c>
      <c r="E501" s="221" t="s">
        <v>19</v>
      </c>
      <c r="F501" s="222" t="s">
        <v>139</v>
      </c>
      <c r="G501" s="219"/>
      <c r="H501" s="221" t="s">
        <v>19</v>
      </c>
      <c r="I501" s="223"/>
      <c r="J501" s="219"/>
      <c r="K501" s="219"/>
      <c r="L501" s="224"/>
      <c r="M501" s="225"/>
      <c r="N501" s="226"/>
      <c r="O501" s="226"/>
      <c r="P501" s="226"/>
      <c r="Q501" s="226"/>
      <c r="R501" s="226"/>
      <c r="S501" s="226"/>
      <c r="T501" s="227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28" t="s">
        <v>137</v>
      </c>
      <c r="AU501" s="228" t="s">
        <v>81</v>
      </c>
      <c r="AV501" s="13" t="s">
        <v>79</v>
      </c>
      <c r="AW501" s="13" t="s">
        <v>33</v>
      </c>
      <c r="AX501" s="13" t="s">
        <v>71</v>
      </c>
      <c r="AY501" s="228" t="s">
        <v>127</v>
      </c>
    </row>
    <row r="502" s="14" customFormat="1">
      <c r="A502" s="14"/>
      <c r="B502" s="229"/>
      <c r="C502" s="230"/>
      <c r="D502" s="220" t="s">
        <v>137</v>
      </c>
      <c r="E502" s="231" t="s">
        <v>19</v>
      </c>
      <c r="F502" s="232" t="s">
        <v>244</v>
      </c>
      <c r="G502" s="230"/>
      <c r="H502" s="233">
        <v>2</v>
      </c>
      <c r="I502" s="234"/>
      <c r="J502" s="230"/>
      <c r="K502" s="230"/>
      <c r="L502" s="235"/>
      <c r="M502" s="236"/>
      <c r="N502" s="237"/>
      <c r="O502" s="237"/>
      <c r="P502" s="237"/>
      <c r="Q502" s="237"/>
      <c r="R502" s="237"/>
      <c r="S502" s="237"/>
      <c r="T502" s="238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39" t="s">
        <v>137</v>
      </c>
      <c r="AU502" s="239" t="s">
        <v>81</v>
      </c>
      <c r="AV502" s="14" t="s">
        <v>81</v>
      </c>
      <c r="AW502" s="14" t="s">
        <v>33</v>
      </c>
      <c r="AX502" s="14" t="s">
        <v>71</v>
      </c>
      <c r="AY502" s="239" t="s">
        <v>127</v>
      </c>
    </row>
    <row r="503" s="15" customFormat="1">
      <c r="A503" s="15"/>
      <c r="B503" s="240"/>
      <c r="C503" s="241"/>
      <c r="D503" s="220" t="s">
        <v>137</v>
      </c>
      <c r="E503" s="242" t="s">
        <v>19</v>
      </c>
      <c r="F503" s="243" t="s">
        <v>142</v>
      </c>
      <c r="G503" s="241"/>
      <c r="H503" s="244">
        <v>2</v>
      </c>
      <c r="I503" s="245"/>
      <c r="J503" s="241"/>
      <c r="K503" s="241"/>
      <c r="L503" s="246"/>
      <c r="M503" s="247"/>
      <c r="N503" s="248"/>
      <c r="O503" s="248"/>
      <c r="P503" s="248"/>
      <c r="Q503" s="248"/>
      <c r="R503" s="248"/>
      <c r="S503" s="248"/>
      <c r="T503" s="249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50" t="s">
        <v>137</v>
      </c>
      <c r="AU503" s="250" t="s">
        <v>81</v>
      </c>
      <c r="AV503" s="15" t="s">
        <v>135</v>
      </c>
      <c r="AW503" s="15" t="s">
        <v>33</v>
      </c>
      <c r="AX503" s="15" t="s">
        <v>79</v>
      </c>
      <c r="AY503" s="250" t="s">
        <v>127</v>
      </c>
    </row>
    <row r="504" s="2" customFormat="1" ht="14.4" customHeight="1">
      <c r="A504" s="39"/>
      <c r="B504" s="40"/>
      <c r="C504" s="251" t="s">
        <v>527</v>
      </c>
      <c r="D504" s="251" t="s">
        <v>246</v>
      </c>
      <c r="E504" s="252" t="s">
        <v>528</v>
      </c>
      <c r="F504" s="253" t="s">
        <v>529</v>
      </c>
      <c r="G504" s="254" t="s">
        <v>242</v>
      </c>
      <c r="H504" s="255">
        <v>2</v>
      </c>
      <c r="I504" s="256"/>
      <c r="J504" s="257">
        <f>ROUND(I504*H504,2)</f>
        <v>0</v>
      </c>
      <c r="K504" s="253" t="s">
        <v>134</v>
      </c>
      <c r="L504" s="258"/>
      <c r="M504" s="259" t="s">
        <v>19</v>
      </c>
      <c r="N504" s="260" t="s">
        <v>42</v>
      </c>
      <c r="O504" s="85"/>
      <c r="P504" s="214">
        <f>O504*H504</f>
        <v>0</v>
      </c>
      <c r="Q504" s="214">
        <v>0.0195</v>
      </c>
      <c r="R504" s="214">
        <f>Q504*H504</f>
        <v>0.039</v>
      </c>
      <c r="S504" s="214">
        <v>0</v>
      </c>
      <c r="T504" s="215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16" t="s">
        <v>315</v>
      </c>
      <c r="AT504" s="216" t="s">
        <v>246</v>
      </c>
      <c r="AU504" s="216" t="s">
        <v>81</v>
      </c>
      <c r="AY504" s="18" t="s">
        <v>127</v>
      </c>
      <c r="BE504" s="217">
        <f>IF(N504="základní",J504,0)</f>
        <v>0</v>
      </c>
      <c r="BF504" s="217">
        <f>IF(N504="snížená",J504,0)</f>
        <v>0</v>
      </c>
      <c r="BG504" s="217">
        <f>IF(N504="zákl. přenesená",J504,0)</f>
        <v>0</v>
      </c>
      <c r="BH504" s="217">
        <f>IF(N504="sníž. přenesená",J504,0)</f>
        <v>0</v>
      </c>
      <c r="BI504" s="217">
        <f>IF(N504="nulová",J504,0)</f>
        <v>0</v>
      </c>
      <c r="BJ504" s="18" t="s">
        <v>79</v>
      </c>
      <c r="BK504" s="217">
        <f>ROUND(I504*H504,2)</f>
        <v>0</v>
      </c>
      <c r="BL504" s="18" t="s">
        <v>234</v>
      </c>
      <c r="BM504" s="216" t="s">
        <v>530</v>
      </c>
    </row>
    <row r="505" s="13" customFormat="1">
      <c r="A505" s="13"/>
      <c r="B505" s="218"/>
      <c r="C505" s="219"/>
      <c r="D505" s="220" t="s">
        <v>137</v>
      </c>
      <c r="E505" s="221" t="s">
        <v>19</v>
      </c>
      <c r="F505" s="222" t="s">
        <v>138</v>
      </c>
      <c r="G505" s="219"/>
      <c r="H505" s="221" t="s">
        <v>19</v>
      </c>
      <c r="I505" s="223"/>
      <c r="J505" s="219"/>
      <c r="K505" s="219"/>
      <c r="L505" s="224"/>
      <c r="M505" s="225"/>
      <c r="N505" s="226"/>
      <c r="O505" s="226"/>
      <c r="P505" s="226"/>
      <c r="Q505" s="226"/>
      <c r="R505" s="226"/>
      <c r="S505" s="226"/>
      <c r="T505" s="22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28" t="s">
        <v>137</v>
      </c>
      <c r="AU505" s="228" t="s">
        <v>81</v>
      </c>
      <c r="AV505" s="13" t="s">
        <v>79</v>
      </c>
      <c r="AW505" s="13" t="s">
        <v>33</v>
      </c>
      <c r="AX505" s="13" t="s">
        <v>71</v>
      </c>
      <c r="AY505" s="228" t="s">
        <v>127</v>
      </c>
    </row>
    <row r="506" s="13" customFormat="1">
      <c r="A506" s="13"/>
      <c r="B506" s="218"/>
      <c r="C506" s="219"/>
      <c r="D506" s="220" t="s">
        <v>137</v>
      </c>
      <c r="E506" s="221" t="s">
        <v>19</v>
      </c>
      <c r="F506" s="222" t="s">
        <v>139</v>
      </c>
      <c r="G506" s="219"/>
      <c r="H506" s="221" t="s">
        <v>19</v>
      </c>
      <c r="I506" s="223"/>
      <c r="J506" s="219"/>
      <c r="K506" s="219"/>
      <c r="L506" s="224"/>
      <c r="M506" s="225"/>
      <c r="N506" s="226"/>
      <c r="O506" s="226"/>
      <c r="P506" s="226"/>
      <c r="Q506" s="226"/>
      <c r="R506" s="226"/>
      <c r="S506" s="226"/>
      <c r="T506" s="227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28" t="s">
        <v>137</v>
      </c>
      <c r="AU506" s="228" t="s">
        <v>81</v>
      </c>
      <c r="AV506" s="13" t="s">
        <v>79</v>
      </c>
      <c r="AW506" s="13" t="s">
        <v>33</v>
      </c>
      <c r="AX506" s="13" t="s">
        <v>71</v>
      </c>
      <c r="AY506" s="228" t="s">
        <v>127</v>
      </c>
    </row>
    <row r="507" s="14" customFormat="1">
      <c r="A507" s="14"/>
      <c r="B507" s="229"/>
      <c r="C507" s="230"/>
      <c r="D507" s="220" t="s">
        <v>137</v>
      </c>
      <c r="E507" s="231" t="s">
        <v>19</v>
      </c>
      <c r="F507" s="232" t="s">
        <v>244</v>
      </c>
      <c r="G507" s="230"/>
      <c r="H507" s="233">
        <v>2</v>
      </c>
      <c r="I507" s="234"/>
      <c r="J507" s="230"/>
      <c r="K507" s="230"/>
      <c r="L507" s="235"/>
      <c r="M507" s="236"/>
      <c r="N507" s="237"/>
      <c r="O507" s="237"/>
      <c r="P507" s="237"/>
      <c r="Q507" s="237"/>
      <c r="R507" s="237"/>
      <c r="S507" s="237"/>
      <c r="T507" s="238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39" t="s">
        <v>137</v>
      </c>
      <c r="AU507" s="239" t="s">
        <v>81</v>
      </c>
      <c r="AV507" s="14" t="s">
        <v>81</v>
      </c>
      <c r="AW507" s="14" t="s">
        <v>33</v>
      </c>
      <c r="AX507" s="14" t="s">
        <v>71</v>
      </c>
      <c r="AY507" s="239" t="s">
        <v>127</v>
      </c>
    </row>
    <row r="508" s="15" customFormat="1">
      <c r="A508" s="15"/>
      <c r="B508" s="240"/>
      <c r="C508" s="241"/>
      <c r="D508" s="220" t="s">
        <v>137</v>
      </c>
      <c r="E508" s="242" t="s">
        <v>19</v>
      </c>
      <c r="F508" s="243" t="s">
        <v>142</v>
      </c>
      <c r="G508" s="241"/>
      <c r="H508" s="244">
        <v>2</v>
      </c>
      <c r="I508" s="245"/>
      <c r="J508" s="241"/>
      <c r="K508" s="241"/>
      <c r="L508" s="246"/>
      <c r="M508" s="247"/>
      <c r="N508" s="248"/>
      <c r="O508" s="248"/>
      <c r="P508" s="248"/>
      <c r="Q508" s="248"/>
      <c r="R508" s="248"/>
      <c r="S508" s="248"/>
      <c r="T508" s="249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50" t="s">
        <v>137</v>
      </c>
      <c r="AU508" s="250" t="s">
        <v>81</v>
      </c>
      <c r="AV508" s="15" t="s">
        <v>135</v>
      </c>
      <c r="AW508" s="15" t="s">
        <v>33</v>
      </c>
      <c r="AX508" s="15" t="s">
        <v>79</v>
      </c>
      <c r="AY508" s="250" t="s">
        <v>127</v>
      </c>
    </row>
    <row r="509" s="2" customFormat="1" ht="14.4" customHeight="1">
      <c r="A509" s="39"/>
      <c r="B509" s="40"/>
      <c r="C509" s="205" t="s">
        <v>531</v>
      </c>
      <c r="D509" s="205" t="s">
        <v>130</v>
      </c>
      <c r="E509" s="206" t="s">
        <v>532</v>
      </c>
      <c r="F509" s="207" t="s">
        <v>533</v>
      </c>
      <c r="G509" s="208" t="s">
        <v>242</v>
      </c>
      <c r="H509" s="209">
        <v>2</v>
      </c>
      <c r="I509" s="210"/>
      <c r="J509" s="211">
        <f>ROUND(I509*H509,2)</f>
        <v>0</v>
      </c>
      <c r="K509" s="207" t="s">
        <v>134</v>
      </c>
      <c r="L509" s="45"/>
      <c r="M509" s="212" t="s">
        <v>19</v>
      </c>
      <c r="N509" s="213" t="s">
        <v>42</v>
      </c>
      <c r="O509" s="85"/>
      <c r="P509" s="214">
        <f>O509*H509</f>
        <v>0</v>
      </c>
      <c r="Q509" s="214">
        <v>0</v>
      </c>
      <c r="R509" s="214">
        <f>Q509*H509</f>
        <v>0</v>
      </c>
      <c r="S509" s="214">
        <v>0</v>
      </c>
      <c r="T509" s="215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16" t="s">
        <v>234</v>
      </c>
      <c r="AT509" s="216" t="s">
        <v>130</v>
      </c>
      <c r="AU509" s="216" t="s">
        <v>81</v>
      </c>
      <c r="AY509" s="18" t="s">
        <v>127</v>
      </c>
      <c r="BE509" s="217">
        <f>IF(N509="základní",J509,0)</f>
        <v>0</v>
      </c>
      <c r="BF509" s="217">
        <f>IF(N509="snížená",J509,0)</f>
        <v>0</v>
      </c>
      <c r="BG509" s="217">
        <f>IF(N509="zákl. přenesená",J509,0)</f>
        <v>0</v>
      </c>
      <c r="BH509" s="217">
        <f>IF(N509="sníž. přenesená",J509,0)</f>
        <v>0</v>
      </c>
      <c r="BI509" s="217">
        <f>IF(N509="nulová",J509,0)</f>
        <v>0</v>
      </c>
      <c r="BJ509" s="18" t="s">
        <v>79</v>
      </c>
      <c r="BK509" s="217">
        <f>ROUND(I509*H509,2)</f>
        <v>0</v>
      </c>
      <c r="BL509" s="18" t="s">
        <v>234</v>
      </c>
      <c r="BM509" s="216" t="s">
        <v>534</v>
      </c>
    </row>
    <row r="510" s="13" customFormat="1">
      <c r="A510" s="13"/>
      <c r="B510" s="218"/>
      <c r="C510" s="219"/>
      <c r="D510" s="220" t="s">
        <v>137</v>
      </c>
      <c r="E510" s="221" t="s">
        <v>19</v>
      </c>
      <c r="F510" s="222" t="s">
        <v>138</v>
      </c>
      <c r="G510" s="219"/>
      <c r="H510" s="221" t="s">
        <v>19</v>
      </c>
      <c r="I510" s="223"/>
      <c r="J510" s="219"/>
      <c r="K510" s="219"/>
      <c r="L510" s="224"/>
      <c r="M510" s="225"/>
      <c r="N510" s="226"/>
      <c r="O510" s="226"/>
      <c r="P510" s="226"/>
      <c r="Q510" s="226"/>
      <c r="R510" s="226"/>
      <c r="S510" s="226"/>
      <c r="T510" s="227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28" t="s">
        <v>137</v>
      </c>
      <c r="AU510" s="228" t="s">
        <v>81</v>
      </c>
      <c r="AV510" s="13" t="s">
        <v>79</v>
      </c>
      <c r="AW510" s="13" t="s">
        <v>33</v>
      </c>
      <c r="AX510" s="13" t="s">
        <v>71</v>
      </c>
      <c r="AY510" s="228" t="s">
        <v>127</v>
      </c>
    </row>
    <row r="511" s="13" customFormat="1">
      <c r="A511" s="13"/>
      <c r="B511" s="218"/>
      <c r="C511" s="219"/>
      <c r="D511" s="220" t="s">
        <v>137</v>
      </c>
      <c r="E511" s="221" t="s">
        <v>19</v>
      </c>
      <c r="F511" s="222" t="s">
        <v>139</v>
      </c>
      <c r="G511" s="219"/>
      <c r="H511" s="221" t="s">
        <v>19</v>
      </c>
      <c r="I511" s="223"/>
      <c r="J511" s="219"/>
      <c r="K511" s="219"/>
      <c r="L511" s="224"/>
      <c r="M511" s="225"/>
      <c r="N511" s="226"/>
      <c r="O511" s="226"/>
      <c r="P511" s="226"/>
      <c r="Q511" s="226"/>
      <c r="R511" s="226"/>
      <c r="S511" s="226"/>
      <c r="T511" s="22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28" t="s">
        <v>137</v>
      </c>
      <c r="AU511" s="228" t="s">
        <v>81</v>
      </c>
      <c r="AV511" s="13" t="s">
        <v>79</v>
      </c>
      <c r="AW511" s="13" t="s">
        <v>33</v>
      </c>
      <c r="AX511" s="13" t="s">
        <v>71</v>
      </c>
      <c r="AY511" s="228" t="s">
        <v>127</v>
      </c>
    </row>
    <row r="512" s="14" customFormat="1">
      <c r="A512" s="14"/>
      <c r="B512" s="229"/>
      <c r="C512" s="230"/>
      <c r="D512" s="220" t="s">
        <v>137</v>
      </c>
      <c r="E512" s="231" t="s">
        <v>19</v>
      </c>
      <c r="F512" s="232" t="s">
        <v>244</v>
      </c>
      <c r="G512" s="230"/>
      <c r="H512" s="233">
        <v>2</v>
      </c>
      <c r="I512" s="234"/>
      <c r="J512" s="230"/>
      <c r="K512" s="230"/>
      <c r="L512" s="235"/>
      <c r="M512" s="236"/>
      <c r="N512" s="237"/>
      <c r="O512" s="237"/>
      <c r="P512" s="237"/>
      <c r="Q512" s="237"/>
      <c r="R512" s="237"/>
      <c r="S512" s="237"/>
      <c r="T512" s="23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39" t="s">
        <v>137</v>
      </c>
      <c r="AU512" s="239" t="s">
        <v>81</v>
      </c>
      <c r="AV512" s="14" t="s">
        <v>81</v>
      </c>
      <c r="AW512" s="14" t="s">
        <v>33</v>
      </c>
      <c r="AX512" s="14" t="s">
        <v>71</v>
      </c>
      <c r="AY512" s="239" t="s">
        <v>127</v>
      </c>
    </row>
    <row r="513" s="15" customFormat="1">
      <c r="A513" s="15"/>
      <c r="B513" s="240"/>
      <c r="C513" s="241"/>
      <c r="D513" s="220" t="s">
        <v>137</v>
      </c>
      <c r="E513" s="242" t="s">
        <v>19</v>
      </c>
      <c r="F513" s="243" t="s">
        <v>142</v>
      </c>
      <c r="G513" s="241"/>
      <c r="H513" s="244">
        <v>2</v>
      </c>
      <c r="I513" s="245"/>
      <c r="J513" s="241"/>
      <c r="K513" s="241"/>
      <c r="L513" s="246"/>
      <c r="M513" s="247"/>
      <c r="N513" s="248"/>
      <c r="O513" s="248"/>
      <c r="P513" s="248"/>
      <c r="Q513" s="248"/>
      <c r="R513" s="248"/>
      <c r="S513" s="248"/>
      <c r="T513" s="249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50" t="s">
        <v>137</v>
      </c>
      <c r="AU513" s="250" t="s">
        <v>81</v>
      </c>
      <c r="AV513" s="15" t="s">
        <v>135</v>
      </c>
      <c r="AW513" s="15" t="s">
        <v>33</v>
      </c>
      <c r="AX513" s="15" t="s">
        <v>79</v>
      </c>
      <c r="AY513" s="250" t="s">
        <v>127</v>
      </c>
    </row>
    <row r="514" s="2" customFormat="1" ht="14.4" customHeight="1">
      <c r="A514" s="39"/>
      <c r="B514" s="40"/>
      <c r="C514" s="251" t="s">
        <v>535</v>
      </c>
      <c r="D514" s="251" t="s">
        <v>246</v>
      </c>
      <c r="E514" s="252" t="s">
        <v>536</v>
      </c>
      <c r="F514" s="253" t="s">
        <v>537</v>
      </c>
      <c r="G514" s="254" t="s">
        <v>242</v>
      </c>
      <c r="H514" s="255">
        <v>2</v>
      </c>
      <c r="I514" s="256"/>
      <c r="J514" s="257">
        <f>ROUND(I514*H514,2)</f>
        <v>0</v>
      </c>
      <c r="K514" s="253" t="s">
        <v>134</v>
      </c>
      <c r="L514" s="258"/>
      <c r="M514" s="259" t="s">
        <v>19</v>
      </c>
      <c r="N514" s="260" t="s">
        <v>42</v>
      </c>
      <c r="O514" s="85"/>
      <c r="P514" s="214">
        <f>O514*H514</f>
        <v>0</v>
      </c>
      <c r="Q514" s="214">
        <v>0.00014999999999999999</v>
      </c>
      <c r="R514" s="214">
        <f>Q514*H514</f>
        <v>0.00029999999999999997</v>
      </c>
      <c r="S514" s="214">
        <v>0</v>
      </c>
      <c r="T514" s="215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16" t="s">
        <v>315</v>
      </c>
      <c r="AT514" s="216" t="s">
        <v>246</v>
      </c>
      <c r="AU514" s="216" t="s">
        <v>81</v>
      </c>
      <c r="AY514" s="18" t="s">
        <v>127</v>
      </c>
      <c r="BE514" s="217">
        <f>IF(N514="základní",J514,0)</f>
        <v>0</v>
      </c>
      <c r="BF514" s="217">
        <f>IF(N514="snížená",J514,0)</f>
        <v>0</v>
      </c>
      <c r="BG514" s="217">
        <f>IF(N514="zákl. přenesená",J514,0)</f>
        <v>0</v>
      </c>
      <c r="BH514" s="217">
        <f>IF(N514="sníž. přenesená",J514,0)</f>
        <v>0</v>
      </c>
      <c r="BI514" s="217">
        <f>IF(N514="nulová",J514,0)</f>
        <v>0</v>
      </c>
      <c r="BJ514" s="18" t="s">
        <v>79</v>
      </c>
      <c r="BK514" s="217">
        <f>ROUND(I514*H514,2)</f>
        <v>0</v>
      </c>
      <c r="BL514" s="18" t="s">
        <v>234</v>
      </c>
      <c r="BM514" s="216" t="s">
        <v>538</v>
      </c>
    </row>
    <row r="515" s="13" customFormat="1">
      <c r="A515" s="13"/>
      <c r="B515" s="218"/>
      <c r="C515" s="219"/>
      <c r="D515" s="220" t="s">
        <v>137</v>
      </c>
      <c r="E515" s="221" t="s">
        <v>19</v>
      </c>
      <c r="F515" s="222" t="s">
        <v>138</v>
      </c>
      <c r="G515" s="219"/>
      <c r="H515" s="221" t="s">
        <v>19</v>
      </c>
      <c r="I515" s="223"/>
      <c r="J515" s="219"/>
      <c r="K515" s="219"/>
      <c r="L515" s="224"/>
      <c r="M515" s="225"/>
      <c r="N515" s="226"/>
      <c r="O515" s="226"/>
      <c r="P515" s="226"/>
      <c r="Q515" s="226"/>
      <c r="R515" s="226"/>
      <c r="S515" s="226"/>
      <c r="T515" s="227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28" t="s">
        <v>137</v>
      </c>
      <c r="AU515" s="228" t="s">
        <v>81</v>
      </c>
      <c r="AV515" s="13" t="s">
        <v>79</v>
      </c>
      <c r="AW515" s="13" t="s">
        <v>33</v>
      </c>
      <c r="AX515" s="13" t="s">
        <v>71</v>
      </c>
      <c r="AY515" s="228" t="s">
        <v>127</v>
      </c>
    </row>
    <row r="516" s="13" customFormat="1">
      <c r="A516" s="13"/>
      <c r="B516" s="218"/>
      <c r="C516" s="219"/>
      <c r="D516" s="220" t="s">
        <v>137</v>
      </c>
      <c r="E516" s="221" t="s">
        <v>19</v>
      </c>
      <c r="F516" s="222" t="s">
        <v>139</v>
      </c>
      <c r="G516" s="219"/>
      <c r="H516" s="221" t="s">
        <v>19</v>
      </c>
      <c r="I516" s="223"/>
      <c r="J516" s="219"/>
      <c r="K516" s="219"/>
      <c r="L516" s="224"/>
      <c r="M516" s="225"/>
      <c r="N516" s="226"/>
      <c r="O516" s="226"/>
      <c r="P516" s="226"/>
      <c r="Q516" s="226"/>
      <c r="R516" s="226"/>
      <c r="S516" s="226"/>
      <c r="T516" s="227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28" t="s">
        <v>137</v>
      </c>
      <c r="AU516" s="228" t="s">
        <v>81</v>
      </c>
      <c r="AV516" s="13" t="s">
        <v>79</v>
      </c>
      <c r="AW516" s="13" t="s">
        <v>33</v>
      </c>
      <c r="AX516" s="13" t="s">
        <v>71</v>
      </c>
      <c r="AY516" s="228" t="s">
        <v>127</v>
      </c>
    </row>
    <row r="517" s="14" customFormat="1">
      <c r="A517" s="14"/>
      <c r="B517" s="229"/>
      <c r="C517" s="230"/>
      <c r="D517" s="220" t="s">
        <v>137</v>
      </c>
      <c r="E517" s="231" t="s">
        <v>19</v>
      </c>
      <c r="F517" s="232" t="s">
        <v>244</v>
      </c>
      <c r="G517" s="230"/>
      <c r="H517" s="233">
        <v>2</v>
      </c>
      <c r="I517" s="234"/>
      <c r="J517" s="230"/>
      <c r="K517" s="230"/>
      <c r="L517" s="235"/>
      <c r="M517" s="236"/>
      <c r="N517" s="237"/>
      <c r="O517" s="237"/>
      <c r="P517" s="237"/>
      <c r="Q517" s="237"/>
      <c r="R517" s="237"/>
      <c r="S517" s="237"/>
      <c r="T517" s="23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39" t="s">
        <v>137</v>
      </c>
      <c r="AU517" s="239" t="s">
        <v>81</v>
      </c>
      <c r="AV517" s="14" t="s">
        <v>81</v>
      </c>
      <c r="AW517" s="14" t="s">
        <v>33</v>
      </c>
      <c r="AX517" s="14" t="s">
        <v>71</v>
      </c>
      <c r="AY517" s="239" t="s">
        <v>127</v>
      </c>
    </row>
    <row r="518" s="15" customFormat="1">
      <c r="A518" s="15"/>
      <c r="B518" s="240"/>
      <c r="C518" s="241"/>
      <c r="D518" s="220" t="s">
        <v>137</v>
      </c>
      <c r="E518" s="242" t="s">
        <v>19</v>
      </c>
      <c r="F518" s="243" t="s">
        <v>142</v>
      </c>
      <c r="G518" s="241"/>
      <c r="H518" s="244">
        <v>2</v>
      </c>
      <c r="I518" s="245"/>
      <c r="J518" s="241"/>
      <c r="K518" s="241"/>
      <c r="L518" s="246"/>
      <c r="M518" s="247"/>
      <c r="N518" s="248"/>
      <c r="O518" s="248"/>
      <c r="P518" s="248"/>
      <c r="Q518" s="248"/>
      <c r="R518" s="248"/>
      <c r="S518" s="248"/>
      <c r="T518" s="249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50" t="s">
        <v>137</v>
      </c>
      <c r="AU518" s="250" t="s">
        <v>81</v>
      </c>
      <c r="AV518" s="15" t="s">
        <v>135</v>
      </c>
      <c r="AW518" s="15" t="s">
        <v>33</v>
      </c>
      <c r="AX518" s="15" t="s">
        <v>79</v>
      </c>
      <c r="AY518" s="250" t="s">
        <v>127</v>
      </c>
    </row>
    <row r="519" s="2" customFormat="1" ht="14.4" customHeight="1">
      <c r="A519" s="39"/>
      <c r="B519" s="40"/>
      <c r="C519" s="205" t="s">
        <v>539</v>
      </c>
      <c r="D519" s="205" t="s">
        <v>130</v>
      </c>
      <c r="E519" s="206" t="s">
        <v>540</v>
      </c>
      <c r="F519" s="207" t="s">
        <v>541</v>
      </c>
      <c r="G519" s="208" t="s">
        <v>242</v>
      </c>
      <c r="H519" s="209">
        <v>2</v>
      </c>
      <c r="I519" s="210"/>
      <c r="J519" s="211">
        <f>ROUND(I519*H519,2)</f>
        <v>0</v>
      </c>
      <c r="K519" s="207" t="s">
        <v>134</v>
      </c>
      <c r="L519" s="45"/>
      <c r="M519" s="212" t="s">
        <v>19</v>
      </c>
      <c r="N519" s="213" t="s">
        <v>42</v>
      </c>
      <c r="O519" s="85"/>
      <c r="P519" s="214">
        <f>O519*H519</f>
        <v>0</v>
      </c>
      <c r="Q519" s="214">
        <v>0</v>
      </c>
      <c r="R519" s="214">
        <f>Q519*H519</f>
        <v>0</v>
      </c>
      <c r="S519" s="214">
        <v>0</v>
      </c>
      <c r="T519" s="215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16" t="s">
        <v>234</v>
      </c>
      <c r="AT519" s="216" t="s">
        <v>130</v>
      </c>
      <c r="AU519" s="216" t="s">
        <v>81</v>
      </c>
      <c r="AY519" s="18" t="s">
        <v>127</v>
      </c>
      <c r="BE519" s="217">
        <f>IF(N519="základní",J519,0)</f>
        <v>0</v>
      </c>
      <c r="BF519" s="217">
        <f>IF(N519="snížená",J519,0)</f>
        <v>0</v>
      </c>
      <c r="BG519" s="217">
        <f>IF(N519="zákl. přenesená",J519,0)</f>
        <v>0</v>
      </c>
      <c r="BH519" s="217">
        <f>IF(N519="sníž. přenesená",J519,0)</f>
        <v>0</v>
      </c>
      <c r="BI519" s="217">
        <f>IF(N519="nulová",J519,0)</f>
        <v>0</v>
      </c>
      <c r="BJ519" s="18" t="s">
        <v>79</v>
      </c>
      <c r="BK519" s="217">
        <f>ROUND(I519*H519,2)</f>
        <v>0</v>
      </c>
      <c r="BL519" s="18" t="s">
        <v>234</v>
      </c>
      <c r="BM519" s="216" t="s">
        <v>542</v>
      </c>
    </row>
    <row r="520" s="13" customFormat="1">
      <c r="A520" s="13"/>
      <c r="B520" s="218"/>
      <c r="C520" s="219"/>
      <c r="D520" s="220" t="s">
        <v>137</v>
      </c>
      <c r="E520" s="221" t="s">
        <v>19</v>
      </c>
      <c r="F520" s="222" t="s">
        <v>138</v>
      </c>
      <c r="G520" s="219"/>
      <c r="H520" s="221" t="s">
        <v>19</v>
      </c>
      <c r="I520" s="223"/>
      <c r="J520" s="219"/>
      <c r="K520" s="219"/>
      <c r="L520" s="224"/>
      <c r="M520" s="225"/>
      <c r="N520" s="226"/>
      <c r="O520" s="226"/>
      <c r="P520" s="226"/>
      <c r="Q520" s="226"/>
      <c r="R520" s="226"/>
      <c r="S520" s="226"/>
      <c r="T520" s="22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28" t="s">
        <v>137</v>
      </c>
      <c r="AU520" s="228" t="s">
        <v>81</v>
      </c>
      <c r="AV520" s="13" t="s">
        <v>79</v>
      </c>
      <c r="AW520" s="13" t="s">
        <v>33</v>
      </c>
      <c r="AX520" s="13" t="s">
        <v>71</v>
      </c>
      <c r="AY520" s="228" t="s">
        <v>127</v>
      </c>
    </row>
    <row r="521" s="13" customFormat="1">
      <c r="A521" s="13"/>
      <c r="B521" s="218"/>
      <c r="C521" s="219"/>
      <c r="D521" s="220" t="s">
        <v>137</v>
      </c>
      <c r="E521" s="221" t="s">
        <v>19</v>
      </c>
      <c r="F521" s="222" t="s">
        <v>139</v>
      </c>
      <c r="G521" s="219"/>
      <c r="H521" s="221" t="s">
        <v>19</v>
      </c>
      <c r="I521" s="223"/>
      <c r="J521" s="219"/>
      <c r="K521" s="219"/>
      <c r="L521" s="224"/>
      <c r="M521" s="225"/>
      <c r="N521" s="226"/>
      <c r="O521" s="226"/>
      <c r="P521" s="226"/>
      <c r="Q521" s="226"/>
      <c r="R521" s="226"/>
      <c r="S521" s="226"/>
      <c r="T521" s="22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28" t="s">
        <v>137</v>
      </c>
      <c r="AU521" s="228" t="s">
        <v>81</v>
      </c>
      <c r="AV521" s="13" t="s">
        <v>79</v>
      </c>
      <c r="AW521" s="13" t="s">
        <v>33</v>
      </c>
      <c r="AX521" s="13" t="s">
        <v>71</v>
      </c>
      <c r="AY521" s="228" t="s">
        <v>127</v>
      </c>
    </row>
    <row r="522" s="14" customFormat="1">
      <c r="A522" s="14"/>
      <c r="B522" s="229"/>
      <c r="C522" s="230"/>
      <c r="D522" s="220" t="s">
        <v>137</v>
      </c>
      <c r="E522" s="231" t="s">
        <v>19</v>
      </c>
      <c r="F522" s="232" t="s">
        <v>244</v>
      </c>
      <c r="G522" s="230"/>
      <c r="H522" s="233">
        <v>2</v>
      </c>
      <c r="I522" s="234"/>
      <c r="J522" s="230"/>
      <c r="K522" s="230"/>
      <c r="L522" s="235"/>
      <c r="M522" s="236"/>
      <c r="N522" s="237"/>
      <c r="O522" s="237"/>
      <c r="P522" s="237"/>
      <c r="Q522" s="237"/>
      <c r="R522" s="237"/>
      <c r="S522" s="237"/>
      <c r="T522" s="23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39" t="s">
        <v>137</v>
      </c>
      <c r="AU522" s="239" t="s">
        <v>81</v>
      </c>
      <c r="AV522" s="14" t="s">
        <v>81</v>
      </c>
      <c r="AW522" s="14" t="s">
        <v>33</v>
      </c>
      <c r="AX522" s="14" t="s">
        <v>71</v>
      </c>
      <c r="AY522" s="239" t="s">
        <v>127</v>
      </c>
    </row>
    <row r="523" s="15" customFormat="1">
      <c r="A523" s="15"/>
      <c r="B523" s="240"/>
      <c r="C523" s="241"/>
      <c r="D523" s="220" t="s">
        <v>137</v>
      </c>
      <c r="E523" s="242" t="s">
        <v>19</v>
      </c>
      <c r="F523" s="243" t="s">
        <v>142</v>
      </c>
      <c r="G523" s="241"/>
      <c r="H523" s="244">
        <v>2</v>
      </c>
      <c r="I523" s="245"/>
      <c r="J523" s="241"/>
      <c r="K523" s="241"/>
      <c r="L523" s="246"/>
      <c r="M523" s="247"/>
      <c r="N523" s="248"/>
      <c r="O523" s="248"/>
      <c r="P523" s="248"/>
      <c r="Q523" s="248"/>
      <c r="R523" s="248"/>
      <c r="S523" s="248"/>
      <c r="T523" s="249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50" t="s">
        <v>137</v>
      </c>
      <c r="AU523" s="250" t="s">
        <v>81</v>
      </c>
      <c r="AV523" s="15" t="s">
        <v>135</v>
      </c>
      <c r="AW523" s="15" t="s">
        <v>33</v>
      </c>
      <c r="AX523" s="15" t="s">
        <v>79</v>
      </c>
      <c r="AY523" s="250" t="s">
        <v>127</v>
      </c>
    </row>
    <row r="524" s="2" customFormat="1" ht="14.4" customHeight="1">
      <c r="A524" s="39"/>
      <c r="B524" s="40"/>
      <c r="C524" s="251" t="s">
        <v>543</v>
      </c>
      <c r="D524" s="251" t="s">
        <v>246</v>
      </c>
      <c r="E524" s="252" t="s">
        <v>544</v>
      </c>
      <c r="F524" s="253" t="s">
        <v>545</v>
      </c>
      <c r="G524" s="254" t="s">
        <v>242</v>
      </c>
      <c r="H524" s="255">
        <v>2</v>
      </c>
      <c r="I524" s="256"/>
      <c r="J524" s="257">
        <f>ROUND(I524*H524,2)</f>
        <v>0</v>
      </c>
      <c r="K524" s="253" t="s">
        <v>134</v>
      </c>
      <c r="L524" s="258"/>
      <c r="M524" s="259" t="s">
        <v>19</v>
      </c>
      <c r="N524" s="260" t="s">
        <v>42</v>
      </c>
      <c r="O524" s="85"/>
      <c r="P524" s="214">
        <f>O524*H524</f>
        <v>0</v>
      </c>
      <c r="Q524" s="214">
        <v>0.0011999999999999999</v>
      </c>
      <c r="R524" s="214">
        <f>Q524*H524</f>
        <v>0.0023999999999999998</v>
      </c>
      <c r="S524" s="214">
        <v>0</v>
      </c>
      <c r="T524" s="215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16" t="s">
        <v>315</v>
      </c>
      <c r="AT524" s="216" t="s">
        <v>246</v>
      </c>
      <c r="AU524" s="216" t="s">
        <v>81</v>
      </c>
      <c r="AY524" s="18" t="s">
        <v>127</v>
      </c>
      <c r="BE524" s="217">
        <f>IF(N524="základní",J524,0)</f>
        <v>0</v>
      </c>
      <c r="BF524" s="217">
        <f>IF(N524="snížená",J524,0)</f>
        <v>0</v>
      </c>
      <c r="BG524" s="217">
        <f>IF(N524="zákl. přenesená",J524,0)</f>
        <v>0</v>
      </c>
      <c r="BH524" s="217">
        <f>IF(N524="sníž. přenesená",J524,0)</f>
        <v>0</v>
      </c>
      <c r="BI524" s="217">
        <f>IF(N524="nulová",J524,0)</f>
        <v>0</v>
      </c>
      <c r="BJ524" s="18" t="s">
        <v>79</v>
      </c>
      <c r="BK524" s="217">
        <f>ROUND(I524*H524,2)</f>
        <v>0</v>
      </c>
      <c r="BL524" s="18" t="s">
        <v>234</v>
      </c>
      <c r="BM524" s="216" t="s">
        <v>546</v>
      </c>
    </row>
    <row r="525" s="13" customFormat="1">
      <c r="A525" s="13"/>
      <c r="B525" s="218"/>
      <c r="C525" s="219"/>
      <c r="D525" s="220" t="s">
        <v>137</v>
      </c>
      <c r="E525" s="221" t="s">
        <v>19</v>
      </c>
      <c r="F525" s="222" t="s">
        <v>138</v>
      </c>
      <c r="G525" s="219"/>
      <c r="H525" s="221" t="s">
        <v>19</v>
      </c>
      <c r="I525" s="223"/>
      <c r="J525" s="219"/>
      <c r="K525" s="219"/>
      <c r="L525" s="224"/>
      <c r="M525" s="225"/>
      <c r="N525" s="226"/>
      <c r="O525" s="226"/>
      <c r="P525" s="226"/>
      <c r="Q525" s="226"/>
      <c r="R525" s="226"/>
      <c r="S525" s="226"/>
      <c r="T525" s="227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28" t="s">
        <v>137</v>
      </c>
      <c r="AU525" s="228" t="s">
        <v>81</v>
      </c>
      <c r="AV525" s="13" t="s">
        <v>79</v>
      </c>
      <c r="AW525" s="13" t="s">
        <v>33</v>
      </c>
      <c r="AX525" s="13" t="s">
        <v>71</v>
      </c>
      <c r="AY525" s="228" t="s">
        <v>127</v>
      </c>
    </row>
    <row r="526" s="13" customFormat="1">
      <c r="A526" s="13"/>
      <c r="B526" s="218"/>
      <c r="C526" s="219"/>
      <c r="D526" s="220" t="s">
        <v>137</v>
      </c>
      <c r="E526" s="221" t="s">
        <v>19</v>
      </c>
      <c r="F526" s="222" t="s">
        <v>139</v>
      </c>
      <c r="G526" s="219"/>
      <c r="H526" s="221" t="s">
        <v>19</v>
      </c>
      <c r="I526" s="223"/>
      <c r="J526" s="219"/>
      <c r="K526" s="219"/>
      <c r="L526" s="224"/>
      <c r="M526" s="225"/>
      <c r="N526" s="226"/>
      <c r="O526" s="226"/>
      <c r="P526" s="226"/>
      <c r="Q526" s="226"/>
      <c r="R526" s="226"/>
      <c r="S526" s="226"/>
      <c r="T526" s="227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28" t="s">
        <v>137</v>
      </c>
      <c r="AU526" s="228" t="s">
        <v>81</v>
      </c>
      <c r="AV526" s="13" t="s">
        <v>79</v>
      </c>
      <c r="AW526" s="13" t="s">
        <v>33</v>
      </c>
      <c r="AX526" s="13" t="s">
        <v>71</v>
      </c>
      <c r="AY526" s="228" t="s">
        <v>127</v>
      </c>
    </row>
    <row r="527" s="14" customFormat="1">
      <c r="A527" s="14"/>
      <c r="B527" s="229"/>
      <c r="C527" s="230"/>
      <c r="D527" s="220" t="s">
        <v>137</v>
      </c>
      <c r="E527" s="231" t="s">
        <v>19</v>
      </c>
      <c r="F527" s="232" t="s">
        <v>244</v>
      </c>
      <c r="G527" s="230"/>
      <c r="H527" s="233">
        <v>2</v>
      </c>
      <c r="I527" s="234"/>
      <c r="J527" s="230"/>
      <c r="K527" s="230"/>
      <c r="L527" s="235"/>
      <c r="M527" s="236"/>
      <c r="N527" s="237"/>
      <c r="O527" s="237"/>
      <c r="P527" s="237"/>
      <c r="Q527" s="237"/>
      <c r="R527" s="237"/>
      <c r="S527" s="237"/>
      <c r="T527" s="238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39" t="s">
        <v>137</v>
      </c>
      <c r="AU527" s="239" t="s">
        <v>81</v>
      </c>
      <c r="AV527" s="14" t="s">
        <v>81</v>
      </c>
      <c r="AW527" s="14" t="s">
        <v>33</v>
      </c>
      <c r="AX527" s="14" t="s">
        <v>71</v>
      </c>
      <c r="AY527" s="239" t="s">
        <v>127</v>
      </c>
    </row>
    <row r="528" s="15" customFormat="1">
      <c r="A528" s="15"/>
      <c r="B528" s="240"/>
      <c r="C528" s="241"/>
      <c r="D528" s="220" t="s">
        <v>137</v>
      </c>
      <c r="E528" s="242" t="s">
        <v>19</v>
      </c>
      <c r="F528" s="243" t="s">
        <v>142</v>
      </c>
      <c r="G528" s="241"/>
      <c r="H528" s="244">
        <v>2</v>
      </c>
      <c r="I528" s="245"/>
      <c r="J528" s="241"/>
      <c r="K528" s="241"/>
      <c r="L528" s="246"/>
      <c r="M528" s="247"/>
      <c r="N528" s="248"/>
      <c r="O528" s="248"/>
      <c r="P528" s="248"/>
      <c r="Q528" s="248"/>
      <c r="R528" s="248"/>
      <c r="S528" s="248"/>
      <c r="T528" s="249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50" t="s">
        <v>137</v>
      </c>
      <c r="AU528" s="250" t="s">
        <v>81</v>
      </c>
      <c r="AV528" s="15" t="s">
        <v>135</v>
      </c>
      <c r="AW528" s="15" t="s">
        <v>33</v>
      </c>
      <c r="AX528" s="15" t="s">
        <v>79</v>
      </c>
      <c r="AY528" s="250" t="s">
        <v>127</v>
      </c>
    </row>
    <row r="529" s="2" customFormat="1" ht="24.15" customHeight="1">
      <c r="A529" s="39"/>
      <c r="B529" s="40"/>
      <c r="C529" s="205" t="s">
        <v>547</v>
      </c>
      <c r="D529" s="205" t="s">
        <v>130</v>
      </c>
      <c r="E529" s="206" t="s">
        <v>548</v>
      </c>
      <c r="F529" s="207" t="s">
        <v>549</v>
      </c>
      <c r="G529" s="208" t="s">
        <v>242</v>
      </c>
      <c r="H529" s="209">
        <v>9</v>
      </c>
      <c r="I529" s="210"/>
      <c r="J529" s="211">
        <f>ROUND(I529*H529,2)</f>
        <v>0</v>
      </c>
      <c r="K529" s="207" t="s">
        <v>262</v>
      </c>
      <c r="L529" s="45"/>
      <c r="M529" s="212" t="s">
        <v>19</v>
      </c>
      <c r="N529" s="213" t="s">
        <v>42</v>
      </c>
      <c r="O529" s="85"/>
      <c r="P529" s="214">
        <f>O529*H529</f>
        <v>0</v>
      </c>
      <c r="Q529" s="214">
        <v>0</v>
      </c>
      <c r="R529" s="214">
        <f>Q529*H529</f>
        <v>0</v>
      </c>
      <c r="S529" s="214">
        <v>0</v>
      </c>
      <c r="T529" s="215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16" t="s">
        <v>234</v>
      </c>
      <c r="AT529" s="216" t="s">
        <v>130</v>
      </c>
      <c r="AU529" s="216" t="s">
        <v>81</v>
      </c>
      <c r="AY529" s="18" t="s">
        <v>127</v>
      </c>
      <c r="BE529" s="217">
        <f>IF(N529="základní",J529,0)</f>
        <v>0</v>
      </c>
      <c r="BF529" s="217">
        <f>IF(N529="snížená",J529,0)</f>
        <v>0</v>
      </c>
      <c r="BG529" s="217">
        <f>IF(N529="zákl. přenesená",J529,0)</f>
        <v>0</v>
      </c>
      <c r="BH529" s="217">
        <f>IF(N529="sníž. přenesená",J529,0)</f>
        <v>0</v>
      </c>
      <c r="BI529" s="217">
        <f>IF(N529="nulová",J529,0)</f>
        <v>0</v>
      </c>
      <c r="BJ529" s="18" t="s">
        <v>79</v>
      </c>
      <c r="BK529" s="217">
        <f>ROUND(I529*H529,2)</f>
        <v>0</v>
      </c>
      <c r="BL529" s="18" t="s">
        <v>234</v>
      </c>
      <c r="BM529" s="216" t="s">
        <v>550</v>
      </c>
    </row>
    <row r="530" s="13" customFormat="1">
      <c r="A530" s="13"/>
      <c r="B530" s="218"/>
      <c r="C530" s="219"/>
      <c r="D530" s="220" t="s">
        <v>137</v>
      </c>
      <c r="E530" s="221" t="s">
        <v>19</v>
      </c>
      <c r="F530" s="222" t="s">
        <v>138</v>
      </c>
      <c r="G530" s="219"/>
      <c r="H530" s="221" t="s">
        <v>19</v>
      </c>
      <c r="I530" s="223"/>
      <c r="J530" s="219"/>
      <c r="K530" s="219"/>
      <c r="L530" s="224"/>
      <c r="M530" s="225"/>
      <c r="N530" s="226"/>
      <c r="O530" s="226"/>
      <c r="P530" s="226"/>
      <c r="Q530" s="226"/>
      <c r="R530" s="226"/>
      <c r="S530" s="226"/>
      <c r="T530" s="227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28" t="s">
        <v>137</v>
      </c>
      <c r="AU530" s="228" t="s">
        <v>81</v>
      </c>
      <c r="AV530" s="13" t="s">
        <v>79</v>
      </c>
      <c r="AW530" s="13" t="s">
        <v>33</v>
      </c>
      <c r="AX530" s="13" t="s">
        <v>71</v>
      </c>
      <c r="AY530" s="228" t="s">
        <v>127</v>
      </c>
    </row>
    <row r="531" s="13" customFormat="1">
      <c r="A531" s="13"/>
      <c r="B531" s="218"/>
      <c r="C531" s="219"/>
      <c r="D531" s="220" t="s">
        <v>137</v>
      </c>
      <c r="E531" s="221" t="s">
        <v>19</v>
      </c>
      <c r="F531" s="222" t="s">
        <v>160</v>
      </c>
      <c r="G531" s="219"/>
      <c r="H531" s="221" t="s">
        <v>19</v>
      </c>
      <c r="I531" s="223"/>
      <c r="J531" s="219"/>
      <c r="K531" s="219"/>
      <c r="L531" s="224"/>
      <c r="M531" s="225"/>
      <c r="N531" s="226"/>
      <c r="O531" s="226"/>
      <c r="P531" s="226"/>
      <c r="Q531" s="226"/>
      <c r="R531" s="226"/>
      <c r="S531" s="226"/>
      <c r="T531" s="227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28" t="s">
        <v>137</v>
      </c>
      <c r="AU531" s="228" t="s">
        <v>81</v>
      </c>
      <c r="AV531" s="13" t="s">
        <v>79</v>
      </c>
      <c r="AW531" s="13" t="s">
        <v>33</v>
      </c>
      <c r="AX531" s="13" t="s">
        <v>71</v>
      </c>
      <c r="AY531" s="228" t="s">
        <v>127</v>
      </c>
    </row>
    <row r="532" s="14" customFormat="1">
      <c r="A532" s="14"/>
      <c r="B532" s="229"/>
      <c r="C532" s="230"/>
      <c r="D532" s="220" t="s">
        <v>137</v>
      </c>
      <c r="E532" s="231" t="s">
        <v>19</v>
      </c>
      <c r="F532" s="232" t="s">
        <v>194</v>
      </c>
      <c r="G532" s="230"/>
      <c r="H532" s="233">
        <v>9</v>
      </c>
      <c r="I532" s="234"/>
      <c r="J532" s="230"/>
      <c r="K532" s="230"/>
      <c r="L532" s="235"/>
      <c r="M532" s="236"/>
      <c r="N532" s="237"/>
      <c r="O532" s="237"/>
      <c r="P532" s="237"/>
      <c r="Q532" s="237"/>
      <c r="R532" s="237"/>
      <c r="S532" s="237"/>
      <c r="T532" s="23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39" t="s">
        <v>137</v>
      </c>
      <c r="AU532" s="239" t="s">
        <v>81</v>
      </c>
      <c r="AV532" s="14" t="s">
        <v>81</v>
      </c>
      <c r="AW532" s="14" t="s">
        <v>33</v>
      </c>
      <c r="AX532" s="14" t="s">
        <v>71</v>
      </c>
      <c r="AY532" s="239" t="s">
        <v>127</v>
      </c>
    </row>
    <row r="533" s="15" customFormat="1">
      <c r="A533" s="15"/>
      <c r="B533" s="240"/>
      <c r="C533" s="241"/>
      <c r="D533" s="220" t="s">
        <v>137</v>
      </c>
      <c r="E533" s="242" t="s">
        <v>19</v>
      </c>
      <c r="F533" s="243" t="s">
        <v>142</v>
      </c>
      <c r="G533" s="241"/>
      <c r="H533" s="244">
        <v>9</v>
      </c>
      <c r="I533" s="245"/>
      <c r="J533" s="241"/>
      <c r="K533" s="241"/>
      <c r="L533" s="246"/>
      <c r="M533" s="247"/>
      <c r="N533" s="248"/>
      <c r="O533" s="248"/>
      <c r="P533" s="248"/>
      <c r="Q533" s="248"/>
      <c r="R533" s="248"/>
      <c r="S533" s="248"/>
      <c r="T533" s="249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50" t="s">
        <v>137</v>
      </c>
      <c r="AU533" s="250" t="s">
        <v>81</v>
      </c>
      <c r="AV533" s="15" t="s">
        <v>135</v>
      </c>
      <c r="AW533" s="15" t="s">
        <v>33</v>
      </c>
      <c r="AX533" s="15" t="s">
        <v>79</v>
      </c>
      <c r="AY533" s="250" t="s">
        <v>127</v>
      </c>
    </row>
    <row r="534" s="2" customFormat="1" ht="24.15" customHeight="1">
      <c r="A534" s="39"/>
      <c r="B534" s="40"/>
      <c r="C534" s="205" t="s">
        <v>551</v>
      </c>
      <c r="D534" s="205" t="s">
        <v>130</v>
      </c>
      <c r="E534" s="206" t="s">
        <v>552</v>
      </c>
      <c r="F534" s="207" t="s">
        <v>553</v>
      </c>
      <c r="G534" s="208" t="s">
        <v>369</v>
      </c>
      <c r="H534" s="261"/>
      <c r="I534" s="210"/>
      <c r="J534" s="211">
        <f>ROUND(I534*H534,2)</f>
        <v>0</v>
      </c>
      <c r="K534" s="207" t="s">
        <v>134</v>
      </c>
      <c r="L534" s="45"/>
      <c r="M534" s="212" t="s">
        <v>19</v>
      </c>
      <c r="N534" s="213" t="s">
        <v>42</v>
      </c>
      <c r="O534" s="85"/>
      <c r="P534" s="214">
        <f>O534*H534</f>
        <v>0</v>
      </c>
      <c r="Q534" s="214">
        <v>0</v>
      </c>
      <c r="R534" s="214">
        <f>Q534*H534</f>
        <v>0</v>
      </c>
      <c r="S534" s="214">
        <v>0</v>
      </c>
      <c r="T534" s="215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16" t="s">
        <v>234</v>
      </c>
      <c r="AT534" s="216" t="s">
        <v>130</v>
      </c>
      <c r="AU534" s="216" t="s">
        <v>81</v>
      </c>
      <c r="AY534" s="18" t="s">
        <v>127</v>
      </c>
      <c r="BE534" s="217">
        <f>IF(N534="základní",J534,0)</f>
        <v>0</v>
      </c>
      <c r="BF534" s="217">
        <f>IF(N534="snížená",J534,0)</f>
        <v>0</v>
      </c>
      <c r="BG534" s="217">
        <f>IF(N534="zákl. přenesená",J534,0)</f>
        <v>0</v>
      </c>
      <c r="BH534" s="217">
        <f>IF(N534="sníž. přenesená",J534,0)</f>
        <v>0</v>
      </c>
      <c r="BI534" s="217">
        <f>IF(N534="nulová",J534,0)</f>
        <v>0</v>
      </c>
      <c r="BJ534" s="18" t="s">
        <v>79</v>
      </c>
      <c r="BK534" s="217">
        <f>ROUND(I534*H534,2)</f>
        <v>0</v>
      </c>
      <c r="BL534" s="18" t="s">
        <v>234</v>
      </c>
      <c r="BM534" s="216" t="s">
        <v>554</v>
      </c>
    </row>
    <row r="535" s="12" customFormat="1" ht="22.8" customHeight="1">
      <c r="A535" s="12"/>
      <c r="B535" s="189"/>
      <c r="C535" s="190"/>
      <c r="D535" s="191" t="s">
        <v>70</v>
      </c>
      <c r="E535" s="203" t="s">
        <v>555</v>
      </c>
      <c r="F535" s="203" t="s">
        <v>556</v>
      </c>
      <c r="G535" s="190"/>
      <c r="H535" s="190"/>
      <c r="I535" s="193"/>
      <c r="J535" s="204">
        <f>BK535</f>
        <v>0</v>
      </c>
      <c r="K535" s="190"/>
      <c r="L535" s="195"/>
      <c r="M535" s="196"/>
      <c r="N535" s="197"/>
      <c r="O535" s="197"/>
      <c r="P535" s="198">
        <f>SUM(P536:P557)</f>
        <v>0</v>
      </c>
      <c r="Q535" s="197"/>
      <c r="R535" s="198">
        <f>SUM(R536:R557)</f>
        <v>0.54347789999999996</v>
      </c>
      <c r="S535" s="197"/>
      <c r="T535" s="199">
        <f>SUM(T536:T557)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00" t="s">
        <v>81</v>
      </c>
      <c r="AT535" s="201" t="s">
        <v>70</v>
      </c>
      <c r="AU535" s="201" t="s">
        <v>79</v>
      </c>
      <c r="AY535" s="200" t="s">
        <v>127</v>
      </c>
      <c r="BK535" s="202">
        <f>SUM(BK536:BK557)</f>
        <v>0</v>
      </c>
    </row>
    <row r="536" s="2" customFormat="1" ht="24.15" customHeight="1">
      <c r="A536" s="39"/>
      <c r="B536" s="40"/>
      <c r="C536" s="205" t="s">
        <v>557</v>
      </c>
      <c r="D536" s="205" t="s">
        <v>130</v>
      </c>
      <c r="E536" s="206" t="s">
        <v>558</v>
      </c>
      <c r="F536" s="207" t="s">
        <v>559</v>
      </c>
      <c r="G536" s="208" t="s">
        <v>152</v>
      </c>
      <c r="H536" s="209">
        <v>13.390000000000001</v>
      </c>
      <c r="I536" s="210"/>
      <c r="J536" s="211">
        <f>ROUND(I536*H536,2)</f>
        <v>0</v>
      </c>
      <c r="K536" s="207" t="s">
        <v>134</v>
      </c>
      <c r="L536" s="45"/>
      <c r="M536" s="212" t="s">
        <v>19</v>
      </c>
      <c r="N536" s="213" t="s">
        <v>42</v>
      </c>
      <c r="O536" s="85"/>
      <c r="P536" s="214">
        <f>O536*H536</f>
        <v>0</v>
      </c>
      <c r="Q536" s="214">
        <v>0.012</v>
      </c>
      <c r="R536" s="214">
        <f>Q536*H536</f>
        <v>0.16068000000000002</v>
      </c>
      <c r="S536" s="214">
        <v>0</v>
      </c>
      <c r="T536" s="215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16" t="s">
        <v>234</v>
      </c>
      <c r="AT536" s="216" t="s">
        <v>130</v>
      </c>
      <c r="AU536" s="216" t="s">
        <v>81</v>
      </c>
      <c r="AY536" s="18" t="s">
        <v>127</v>
      </c>
      <c r="BE536" s="217">
        <f>IF(N536="základní",J536,0)</f>
        <v>0</v>
      </c>
      <c r="BF536" s="217">
        <f>IF(N536="snížená",J536,0)</f>
        <v>0</v>
      </c>
      <c r="BG536" s="217">
        <f>IF(N536="zákl. přenesená",J536,0)</f>
        <v>0</v>
      </c>
      <c r="BH536" s="217">
        <f>IF(N536="sníž. přenesená",J536,0)</f>
        <v>0</v>
      </c>
      <c r="BI536" s="217">
        <f>IF(N536="nulová",J536,0)</f>
        <v>0</v>
      </c>
      <c r="BJ536" s="18" t="s">
        <v>79</v>
      </c>
      <c r="BK536" s="217">
        <f>ROUND(I536*H536,2)</f>
        <v>0</v>
      </c>
      <c r="BL536" s="18" t="s">
        <v>234</v>
      </c>
      <c r="BM536" s="216" t="s">
        <v>560</v>
      </c>
    </row>
    <row r="537" s="13" customFormat="1">
      <c r="A537" s="13"/>
      <c r="B537" s="218"/>
      <c r="C537" s="219"/>
      <c r="D537" s="220" t="s">
        <v>137</v>
      </c>
      <c r="E537" s="221" t="s">
        <v>19</v>
      </c>
      <c r="F537" s="222" t="s">
        <v>138</v>
      </c>
      <c r="G537" s="219"/>
      <c r="H537" s="221" t="s">
        <v>19</v>
      </c>
      <c r="I537" s="223"/>
      <c r="J537" s="219"/>
      <c r="K537" s="219"/>
      <c r="L537" s="224"/>
      <c r="M537" s="225"/>
      <c r="N537" s="226"/>
      <c r="O537" s="226"/>
      <c r="P537" s="226"/>
      <c r="Q537" s="226"/>
      <c r="R537" s="226"/>
      <c r="S537" s="226"/>
      <c r="T537" s="22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28" t="s">
        <v>137</v>
      </c>
      <c r="AU537" s="228" t="s">
        <v>81</v>
      </c>
      <c r="AV537" s="13" t="s">
        <v>79</v>
      </c>
      <c r="AW537" s="13" t="s">
        <v>33</v>
      </c>
      <c r="AX537" s="13" t="s">
        <v>71</v>
      </c>
      <c r="AY537" s="228" t="s">
        <v>127</v>
      </c>
    </row>
    <row r="538" s="13" customFormat="1">
      <c r="A538" s="13"/>
      <c r="B538" s="218"/>
      <c r="C538" s="219"/>
      <c r="D538" s="220" t="s">
        <v>137</v>
      </c>
      <c r="E538" s="221" t="s">
        <v>19</v>
      </c>
      <c r="F538" s="222" t="s">
        <v>139</v>
      </c>
      <c r="G538" s="219"/>
      <c r="H538" s="221" t="s">
        <v>19</v>
      </c>
      <c r="I538" s="223"/>
      <c r="J538" s="219"/>
      <c r="K538" s="219"/>
      <c r="L538" s="224"/>
      <c r="M538" s="225"/>
      <c r="N538" s="226"/>
      <c r="O538" s="226"/>
      <c r="P538" s="226"/>
      <c r="Q538" s="226"/>
      <c r="R538" s="226"/>
      <c r="S538" s="226"/>
      <c r="T538" s="227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28" t="s">
        <v>137</v>
      </c>
      <c r="AU538" s="228" t="s">
        <v>81</v>
      </c>
      <c r="AV538" s="13" t="s">
        <v>79</v>
      </c>
      <c r="AW538" s="13" t="s">
        <v>33</v>
      </c>
      <c r="AX538" s="13" t="s">
        <v>71</v>
      </c>
      <c r="AY538" s="228" t="s">
        <v>127</v>
      </c>
    </row>
    <row r="539" s="14" customFormat="1">
      <c r="A539" s="14"/>
      <c r="B539" s="229"/>
      <c r="C539" s="230"/>
      <c r="D539" s="220" t="s">
        <v>137</v>
      </c>
      <c r="E539" s="231" t="s">
        <v>19</v>
      </c>
      <c r="F539" s="232" t="s">
        <v>238</v>
      </c>
      <c r="G539" s="230"/>
      <c r="H539" s="233">
        <v>13.390000000000001</v>
      </c>
      <c r="I539" s="234"/>
      <c r="J539" s="230"/>
      <c r="K539" s="230"/>
      <c r="L539" s="235"/>
      <c r="M539" s="236"/>
      <c r="N539" s="237"/>
      <c r="O539" s="237"/>
      <c r="P539" s="237"/>
      <c r="Q539" s="237"/>
      <c r="R539" s="237"/>
      <c r="S539" s="237"/>
      <c r="T539" s="23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39" t="s">
        <v>137</v>
      </c>
      <c r="AU539" s="239" t="s">
        <v>81</v>
      </c>
      <c r="AV539" s="14" t="s">
        <v>81</v>
      </c>
      <c r="AW539" s="14" t="s">
        <v>33</v>
      </c>
      <c r="AX539" s="14" t="s">
        <v>71</v>
      </c>
      <c r="AY539" s="239" t="s">
        <v>127</v>
      </c>
    </row>
    <row r="540" s="15" customFormat="1">
      <c r="A540" s="15"/>
      <c r="B540" s="240"/>
      <c r="C540" s="241"/>
      <c r="D540" s="220" t="s">
        <v>137</v>
      </c>
      <c r="E540" s="242" t="s">
        <v>19</v>
      </c>
      <c r="F540" s="243" t="s">
        <v>142</v>
      </c>
      <c r="G540" s="241"/>
      <c r="H540" s="244">
        <v>13.390000000000001</v>
      </c>
      <c r="I540" s="245"/>
      <c r="J540" s="241"/>
      <c r="K540" s="241"/>
      <c r="L540" s="246"/>
      <c r="M540" s="247"/>
      <c r="N540" s="248"/>
      <c r="O540" s="248"/>
      <c r="P540" s="248"/>
      <c r="Q540" s="248"/>
      <c r="R540" s="248"/>
      <c r="S540" s="248"/>
      <c r="T540" s="249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50" t="s">
        <v>137</v>
      </c>
      <c r="AU540" s="250" t="s">
        <v>81</v>
      </c>
      <c r="AV540" s="15" t="s">
        <v>135</v>
      </c>
      <c r="AW540" s="15" t="s">
        <v>33</v>
      </c>
      <c r="AX540" s="15" t="s">
        <v>79</v>
      </c>
      <c r="AY540" s="250" t="s">
        <v>127</v>
      </c>
    </row>
    <row r="541" s="2" customFormat="1" ht="24.15" customHeight="1">
      <c r="A541" s="39"/>
      <c r="B541" s="40"/>
      <c r="C541" s="205" t="s">
        <v>561</v>
      </c>
      <c r="D541" s="205" t="s">
        <v>130</v>
      </c>
      <c r="E541" s="206" t="s">
        <v>562</v>
      </c>
      <c r="F541" s="207" t="s">
        <v>563</v>
      </c>
      <c r="G541" s="208" t="s">
        <v>152</v>
      </c>
      <c r="H541" s="209">
        <v>13.390000000000001</v>
      </c>
      <c r="I541" s="210"/>
      <c r="J541" s="211">
        <f>ROUND(I541*H541,2)</f>
        <v>0</v>
      </c>
      <c r="K541" s="207" t="s">
        <v>134</v>
      </c>
      <c r="L541" s="45"/>
      <c r="M541" s="212" t="s">
        <v>19</v>
      </c>
      <c r="N541" s="213" t="s">
        <v>42</v>
      </c>
      <c r="O541" s="85"/>
      <c r="P541" s="214">
        <f>O541*H541</f>
        <v>0</v>
      </c>
      <c r="Q541" s="214">
        <v>0.0068900000000000003</v>
      </c>
      <c r="R541" s="214">
        <f>Q541*H541</f>
        <v>0.092257100000000009</v>
      </c>
      <c r="S541" s="214">
        <v>0</v>
      </c>
      <c r="T541" s="215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16" t="s">
        <v>234</v>
      </c>
      <c r="AT541" s="216" t="s">
        <v>130</v>
      </c>
      <c r="AU541" s="216" t="s">
        <v>81</v>
      </c>
      <c r="AY541" s="18" t="s">
        <v>127</v>
      </c>
      <c r="BE541" s="217">
        <f>IF(N541="základní",J541,0)</f>
        <v>0</v>
      </c>
      <c r="BF541" s="217">
        <f>IF(N541="snížená",J541,0)</f>
        <v>0</v>
      </c>
      <c r="BG541" s="217">
        <f>IF(N541="zákl. přenesená",J541,0)</f>
        <v>0</v>
      </c>
      <c r="BH541" s="217">
        <f>IF(N541="sníž. přenesená",J541,0)</f>
        <v>0</v>
      </c>
      <c r="BI541" s="217">
        <f>IF(N541="nulová",J541,0)</f>
        <v>0</v>
      </c>
      <c r="BJ541" s="18" t="s">
        <v>79</v>
      </c>
      <c r="BK541" s="217">
        <f>ROUND(I541*H541,2)</f>
        <v>0</v>
      </c>
      <c r="BL541" s="18" t="s">
        <v>234</v>
      </c>
      <c r="BM541" s="216" t="s">
        <v>564</v>
      </c>
    </row>
    <row r="542" s="13" customFormat="1">
      <c r="A542" s="13"/>
      <c r="B542" s="218"/>
      <c r="C542" s="219"/>
      <c r="D542" s="220" t="s">
        <v>137</v>
      </c>
      <c r="E542" s="221" t="s">
        <v>19</v>
      </c>
      <c r="F542" s="222" t="s">
        <v>138</v>
      </c>
      <c r="G542" s="219"/>
      <c r="H542" s="221" t="s">
        <v>19</v>
      </c>
      <c r="I542" s="223"/>
      <c r="J542" s="219"/>
      <c r="K542" s="219"/>
      <c r="L542" s="224"/>
      <c r="M542" s="225"/>
      <c r="N542" s="226"/>
      <c r="O542" s="226"/>
      <c r="P542" s="226"/>
      <c r="Q542" s="226"/>
      <c r="R542" s="226"/>
      <c r="S542" s="226"/>
      <c r="T542" s="227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28" t="s">
        <v>137</v>
      </c>
      <c r="AU542" s="228" t="s">
        <v>81</v>
      </c>
      <c r="AV542" s="13" t="s">
        <v>79</v>
      </c>
      <c r="AW542" s="13" t="s">
        <v>33</v>
      </c>
      <c r="AX542" s="13" t="s">
        <v>71</v>
      </c>
      <c r="AY542" s="228" t="s">
        <v>127</v>
      </c>
    </row>
    <row r="543" s="13" customFormat="1">
      <c r="A543" s="13"/>
      <c r="B543" s="218"/>
      <c r="C543" s="219"/>
      <c r="D543" s="220" t="s">
        <v>137</v>
      </c>
      <c r="E543" s="221" t="s">
        <v>19</v>
      </c>
      <c r="F543" s="222" t="s">
        <v>139</v>
      </c>
      <c r="G543" s="219"/>
      <c r="H543" s="221" t="s">
        <v>19</v>
      </c>
      <c r="I543" s="223"/>
      <c r="J543" s="219"/>
      <c r="K543" s="219"/>
      <c r="L543" s="224"/>
      <c r="M543" s="225"/>
      <c r="N543" s="226"/>
      <c r="O543" s="226"/>
      <c r="P543" s="226"/>
      <c r="Q543" s="226"/>
      <c r="R543" s="226"/>
      <c r="S543" s="226"/>
      <c r="T543" s="227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28" t="s">
        <v>137</v>
      </c>
      <c r="AU543" s="228" t="s">
        <v>81</v>
      </c>
      <c r="AV543" s="13" t="s">
        <v>79</v>
      </c>
      <c r="AW543" s="13" t="s">
        <v>33</v>
      </c>
      <c r="AX543" s="13" t="s">
        <v>71</v>
      </c>
      <c r="AY543" s="228" t="s">
        <v>127</v>
      </c>
    </row>
    <row r="544" s="14" customFormat="1">
      <c r="A544" s="14"/>
      <c r="B544" s="229"/>
      <c r="C544" s="230"/>
      <c r="D544" s="220" t="s">
        <v>137</v>
      </c>
      <c r="E544" s="231" t="s">
        <v>19</v>
      </c>
      <c r="F544" s="232" t="s">
        <v>238</v>
      </c>
      <c r="G544" s="230"/>
      <c r="H544" s="233">
        <v>13.390000000000001</v>
      </c>
      <c r="I544" s="234"/>
      <c r="J544" s="230"/>
      <c r="K544" s="230"/>
      <c r="L544" s="235"/>
      <c r="M544" s="236"/>
      <c r="N544" s="237"/>
      <c r="O544" s="237"/>
      <c r="P544" s="237"/>
      <c r="Q544" s="237"/>
      <c r="R544" s="237"/>
      <c r="S544" s="237"/>
      <c r="T544" s="23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39" t="s">
        <v>137</v>
      </c>
      <c r="AU544" s="239" t="s">
        <v>81</v>
      </c>
      <c r="AV544" s="14" t="s">
        <v>81</v>
      </c>
      <c r="AW544" s="14" t="s">
        <v>33</v>
      </c>
      <c r="AX544" s="14" t="s">
        <v>71</v>
      </c>
      <c r="AY544" s="239" t="s">
        <v>127</v>
      </c>
    </row>
    <row r="545" s="15" customFormat="1">
      <c r="A545" s="15"/>
      <c r="B545" s="240"/>
      <c r="C545" s="241"/>
      <c r="D545" s="220" t="s">
        <v>137</v>
      </c>
      <c r="E545" s="242" t="s">
        <v>19</v>
      </c>
      <c r="F545" s="243" t="s">
        <v>142</v>
      </c>
      <c r="G545" s="241"/>
      <c r="H545" s="244">
        <v>13.390000000000001</v>
      </c>
      <c r="I545" s="245"/>
      <c r="J545" s="241"/>
      <c r="K545" s="241"/>
      <c r="L545" s="246"/>
      <c r="M545" s="247"/>
      <c r="N545" s="248"/>
      <c r="O545" s="248"/>
      <c r="P545" s="248"/>
      <c r="Q545" s="248"/>
      <c r="R545" s="248"/>
      <c r="S545" s="248"/>
      <c r="T545" s="249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0" t="s">
        <v>137</v>
      </c>
      <c r="AU545" s="250" t="s">
        <v>81</v>
      </c>
      <c r="AV545" s="15" t="s">
        <v>135</v>
      </c>
      <c r="AW545" s="15" t="s">
        <v>33</v>
      </c>
      <c r="AX545" s="15" t="s">
        <v>79</v>
      </c>
      <c r="AY545" s="250" t="s">
        <v>127</v>
      </c>
    </row>
    <row r="546" s="2" customFormat="1" ht="24.15" customHeight="1">
      <c r="A546" s="39"/>
      <c r="B546" s="40"/>
      <c r="C546" s="251" t="s">
        <v>565</v>
      </c>
      <c r="D546" s="251" t="s">
        <v>246</v>
      </c>
      <c r="E546" s="252" t="s">
        <v>566</v>
      </c>
      <c r="F546" s="253" t="s">
        <v>567</v>
      </c>
      <c r="G546" s="254" t="s">
        <v>152</v>
      </c>
      <c r="H546" s="255">
        <v>14.728999999999999</v>
      </c>
      <c r="I546" s="256"/>
      <c r="J546" s="257">
        <f>ROUND(I546*H546,2)</f>
        <v>0</v>
      </c>
      <c r="K546" s="253" t="s">
        <v>134</v>
      </c>
      <c r="L546" s="258"/>
      <c r="M546" s="259" t="s">
        <v>19</v>
      </c>
      <c r="N546" s="260" t="s">
        <v>42</v>
      </c>
      <c r="O546" s="85"/>
      <c r="P546" s="214">
        <f>O546*H546</f>
        <v>0</v>
      </c>
      <c r="Q546" s="214">
        <v>0.019199999999999998</v>
      </c>
      <c r="R546" s="214">
        <f>Q546*H546</f>
        <v>0.28279679999999996</v>
      </c>
      <c r="S546" s="214">
        <v>0</v>
      </c>
      <c r="T546" s="215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16" t="s">
        <v>315</v>
      </c>
      <c r="AT546" s="216" t="s">
        <v>246</v>
      </c>
      <c r="AU546" s="216" t="s">
        <v>81</v>
      </c>
      <c r="AY546" s="18" t="s">
        <v>127</v>
      </c>
      <c r="BE546" s="217">
        <f>IF(N546="základní",J546,0)</f>
        <v>0</v>
      </c>
      <c r="BF546" s="217">
        <f>IF(N546="snížená",J546,0)</f>
        <v>0</v>
      </c>
      <c r="BG546" s="217">
        <f>IF(N546="zákl. přenesená",J546,0)</f>
        <v>0</v>
      </c>
      <c r="BH546" s="217">
        <f>IF(N546="sníž. přenesená",J546,0)</f>
        <v>0</v>
      </c>
      <c r="BI546" s="217">
        <f>IF(N546="nulová",J546,0)</f>
        <v>0</v>
      </c>
      <c r="BJ546" s="18" t="s">
        <v>79</v>
      </c>
      <c r="BK546" s="217">
        <f>ROUND(I546*H546,2)</f>
        <v>0</v>
      </c>
      <c r="BL546" s="18" t="s">
        <v>234</v>
      </c>
      <c r="BM546" s="216" t="s">
        <v>568</v>
      </c>
    </row>
    <row r="547" s="13" customFormat="1">
      <c r="A547" s="13"/>
      <c r="B547" s="218"/>
      <c r="C547" s="219"/>
      <c r="D547" s="220" t="s">
        <v>137</v>
      </c>
      <c r="E547" s="221" t="s">
        <v>19</v>
      </c>
      <c r="F547" s="222" t="s">
        <v>138</v>
      </c>
      <c r="G547" s="219"/>
      <c r="H547" s="221" t="s">
        <v>19</v>
      </c>
      <c r="I547" s="223"/>
      <c r="J547" s="219"/>
      <c r="K547" s="219"/>
      <c r="L547" s="224"/>
      <c r="M547" s="225"/>
      <c r="N547" s="226"/>
      <c r="O547" s="226"/>
      <c r="P547" s="226"/>
      <c r="Q547" s="226"/>
      <c r="R547" s="226"/>
      <c r="S547" s="226"/>
      <c r="T547" s="227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28" t="s">
        <v>137</v>
      </c>
      <c r="AU547" s="228" t="s">
        <v>81</v>
      </c>
      <c r="AV547" s="13" t="s">
        <v>79</v>
      </c>
      <c r="AW547" s="13" t="s">
        <v>33</v>
      </c>
      <c r="AX547" s="13" t="s">
        <v>71</v>
      </c>
      <c r="AY547" s="228" t="s">
        <v>127</v>
      </c>
    </row>
    <row r="548" s="13" customFormat="1">
      <c r="A548" s="13"/>
      <c r="B548" s="218"/>
      <c r="C548" s="219"/>
      <c r="D548" s="220" t="s">
        <v>137</v>
      </c>
      <c r="E548" s="221" t="s">
        <v>19</v>
      </c>
      <c r="F548" s="222" t="s">
        <v>139</v>
      </c>
      <c r="G548" s="219"/>
      <c r="H548" s="221" t="s">
        <v>19</v>
      </c>
      <c r="I548" s="223"/>
      <c r="J548" s="219"/>
      <c r="K548" s="219"/>
      <c r="L548" s="224"/>
      <c r="M548" s="225"/>
      <c r="N548" s="226"/>
      <c r="O548" s="226"/>
      <c r="P548" s="226"/>
      <c r="Q548" s="226"/>
      <c r="R548" s="226"/>
      <c r="S548" s="226"/>
      <c r="T548" s="227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28" t="s">
        <v>137</v>
      </c>
      <c r="AU548" s="228" t="s">
        <v>81</v>
      </c>
      <c r="AV548" s="13" t="s">
        <v>79</v>
      </c>
      <c r="AW548" s="13" t="s">
        <v>33</v>
      </c>
      <c r="AX548" s="13" t="s">
        <v>71</v>
      </c>
      <c r="AY548" s="228" t="s">
        <v>127</v>
      </c>
    </row>
    <row r="549" s="14" customFormat="1">
      <c r="A549" s="14"/>
      <c r="B549" s="229"/>
      <c r="C549" s="230"/>
      <c r="D549" s="220" t="s">
        <v>137</v>
      </c>
      <c r="E549" s="231" t="s">
        <v>19</v>
      </c>
      <c r="F549" s="232" t="s">
        <v>238</v>
      </c>
      <c r="G549" s="230"/>
      <c r="H549" s="233">
        <v>13.390000000000001</v>
      </c>
      <c r="I549" s="234"/>
      <c r="J549" s="230"/>
      <c r="K549" s="230"/>
      <c r="L549" s="235"/>
      <c r="M549" s="236"/>
      <c r="N549" s="237"/>
      <c r="O549" s="237"/>
      <c r="P549" s="237"/>
      <c r="Q549" s="237"/>
      <c r="R549" s="237"/>
      <c r="S549" s="237"/>
      <c r="T549" s="23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39" t="s">
        <v>137</v>
      </c>
      <c r="AU549" s="239" t="s">
        <v>81</v>
      </c>
      <c r="AV549" s="14" t="s">
        <v>81</v>
      </c>
      <c r="AW549" s="14" t="s">
        <v>33</v>
      </c>
      <c r="AX549" s="14" t="s">
        <v>71</v>
      </c>
      <c r="AY549" s="239" t="s">
        <v>127</v>
      </c>
    </row>
    <row r="550" s="15" customFormat="1">
      <c r="A550" s="15"/>
      <c r="B550" s="240"/>
      <c r="C550" s="241"/>
      <c r="D550" s="220" t="s">
        <v>137</v>
      </c>
      <c r="E550" s="242" t="s">
        <v>19</v>
      </c>
      <c r="F550" s="243" t="s">
        <v>142</v>
      </c>
      <c r="G550" s="241"/>
      <c r="H550" s="244">
        <v>13.390000000000001</v>
      </c>
      <c r="I550" s="245"/>
      <c r="J550" s="241"/>
      <c r="K550" s="241"/>
      <c r="L550" s="246"/>
      <c r="M550" s="247"/>
      <c r="N550" s="248"/>
      <c r="O550" s="248"/>
      <c r="P550" s="248"/>
      <c r="Q550" s="248"/>
      <c r="R550" s="248"/>
      <c r="S550" s="248"/>
      <c r="T550" s="249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50" t="s">
        <v>137</v>
      </c>
      <c r="AU550" s="250" t="s">
        <v>81</v>
      </c>
      <c r="AV550" s="15" t="s">
        <v>135</v>
      </c>
      <c r="AW550" s="15" t="s">
        <v>33</v>
      </c>
      <c r="AX550" s="15" t="s">
        <v>79</v>
      </c>
      <c r="AY550" s="250" t="s">
        <v>127</v>
      </c>
    </row>
    <row r="551" s="14" customFormat="1">
      <c r="A551" s="14"/>
      <c r="B551" s="229"/>
      <c r="C551" s="230"/>
      <c r="D551" s="220" t="s">
        <v>137</v>
      </c>
      <c r="E551" s="230"/>
      <c r="F551" s="232" t="s">
        <v>569</v>
      </c>
      <c r="G551" s="230"/>
      <c r="H551" s="233">
        <v>14.728999999999999</v>
      </c>
      <c r="I551" s="234"/>
      <c r="J551" s="230"/>
      <c r="K551" s="230"/>
      <c r="L551" s="235"/>
      <c r="M551" s="236"/>
      <c r="N551" s="237"/>
      <c r="O551" s="237"/>
      <c r="P551" s="237"/>
      <c r="Q551" s="237"/>
      <c r="R551" s="237"/>
      <c r="S551" s="237"/>
      <c r="T551" s="238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39" t="s">
        <v>137</v>
      </c>
      <c r="AU551" s="239" t="s">
        <v>81</v>
      </c>
      <c r="AV551" s="14" t="s">
        <v>81</v>
      </c>
      <c r="AW551" s="14" t="s">
        <v>4</v>
      </c>
      <c r="AX551" s="14" t="s">
        <v>79</v>
      </c>
      <c r="AY551" s="239" t="s">
        <v>127</v>
      </c>
    </row>
    <row r="552" s="2" customFormat="1" ht="14.4" customHeight="1">
      <c r="A552" s="39"/>
      <c r="B552" s="40"/>
      <c r="C552" s="205" t="s">
        <v>570</v>
      </c>
      <c r="D552" s="205" t="s">
        <v>130</v>
      </c>
      <c r="E552" s="206" t="s">
        <v>571</v>
      </c>
      <c r="F552" s="207" t="s">
        <v>572</v>
      </c>
      <c r="G552" s="208" t="s">
        <v>165</v>
      </c>
      <c r="H552" s="209">
        <v>24.199999999999999</v>
      </c>
      <c r="I552" s="210"/>
      <c r="J552" s="211">
        <f>ROUND(I552*H552,2)</f>
        <v>0</v>
      </c>
      <c r="K552" s="207" t="s">
        <v>134</v>
      </c>
      <c r="L552" s="45"/>
      <c r="M552" s="212" t="s">
        <v>19</v>
      </c>
      <c r="N552" s="213" t="s">
        <v>42</v>
      </c>
      <c r="O552" s="85"/>
      <c r="P552" s="214">
        <f>O552*H552</f>
        <v>0</v>
      </c>
      <c r="Q552" s="214">
        <v>0.00032000000000000003</v>
      </c>
      <c r="R552" s="214">
        <f>Q552*H552</f>
        <v>0.007744</v>
      </c>
      <c r="S552" s="214">
        <v>0</v>
      </c>
      <c r="T552" s="215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16" t="s">
        <v>234</v>
      </c>
      <c r="AT552" s="216" t="s">
        <v>130</v>
      </c>
      <c r="AU552" s="216" t="s">
        <v>81</v>
      </c>
      <c r="AY552" s="18" t="s">
        <v>127</v>
      </c>
      <c r="BE552" s="217">
        <f>IF(N552="základní",J552,0)</f>
        <v>0</v>
      </c>
      <c r="BF552" s="217">
        <f>IF(N552="snížená",J552,0)</f>
        <v>0</v>
      </c>
      <c r="BG552" s="217">
        <f>IF(N552="zákl. přenesená",J552,0)</f>
        <v>0</v>
      </c>
      <c r="BH552" s="217">
        <f>IF(N552="sníž. přenesená",J552,0)</f>
        <v>0</v>
      </c>
      <c r="BI552" s="217">
        <f>IF(N552="nulová",J552,0)</f>
        <v>0</v>
      </c>
      <c r="BJ552" s="18" t="s">
        <v>79</v>
      </c>
      <c r="BK552" s="217">
        <f>ROUND(I552*H552,2)</f>
        <v>0</v>
      </c>
      <c r="BL552" s="18" t="s">
        <v>234</v>
      </c>
      <c r="BM552" s="216" t="s">
        <v>573</v>
      </c>
    </row>
    <row r="553" s="13" customFormat="1">
      <c r="A553" s="13"/>
      <c r="B553" s="218"/>
      <c r="C553" s="219"/>
      <c r="D553" s="220" t="s">
        <v>137</v>
      </c>
      <c r="E553" s="221" t="s">
        <v>19</v>
      </c>
      <c r="F553" s="222" t="s">
        <v>138</v>
      </c>
      <c r="G553" s="219"/>
      <c r="H553" s="221" t="s">
        <v>19</v>
      </c>
      <c r="I553" s="223"/>
      <c r="J553" s="219"/>
      <c r="K553" s="219"/>
      <c r="L553" s="224"/>
      <c r="M553" s="225"/>
      <c r="N553" s="226"/>
      <c r="O553" s="226"/>
      <c r="P553" s="226"/>
      <c r="Q553" s="226"/>
      <c r="R553" s="226"/>
      <c r="S553" s="226"/>
      <c r="T553" s="227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28" t="s">
        <v>137</v>
      </c>
      <c r="AU553" s="228" t="s">
        <v>81</v>
      </c>
      <c r="AV553" s="13" t="s">
        <v>79</v>
      </c>
      <c r="AW553" s="13" t="s">
        <v>33</v>
      </c>
      <c r="AX553" s="13" t="s">
        <v>71</v>
      </c>
      <c r="AY553" s="228" t="s">
        <v>127</v>
      </c>
    </row>
    <row r="554" s="13" customFormat="1">
      <c r="A554" s="13"/>
      <c r="B554" s="218"/>
      <c r="C554" s="219"/>
      <c r="D554" s="220" t="s">
        <v>137</v>
      </c>
      <c r="E554" s="221" t="s">
        <v>19</v>
      </c>
      <c r="F554" s="222" t="s">
        <v>139</v>
      </c>
      <c r="G554" s="219"/>
      <c r="H554" s="221" t="s">
        <v>19</v>
      </c>
      <c r="I554" s="223"/>
      <c r="J554" s="219"/>
      <c r="K554" s="219"/>
      <c r="L554" s="224"/>
      <c r="M554" s="225"/>
      <c r="N554" s="226"/>
      <c r="O554" s="226"/>
      <c r="P554" s="226"/>
      <c r="Q554" s="226"/>
      <c r="R554" s="226"/>
      <c r="S554" s="226"/>
      <c r="T554" s="227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28" t="s">
        <v>137</v>
      </c>
      <c r="AU554" s="228" t="s">
        <v>81</v>
      </c>
      <c r="AV554" s="13" t="s">
        <v>79</v>
      </c>
      <c r="AW554" s="13" t="s">
        <v>33</v>
      </c>
      <c r="AX554" s="13" t="s">
        <v>71</v>
      </c>
      <c r="AY554" s="228" t="s">
        <v>127</v>
      </c>
    </row>
    <row r="555" s="14" customFormat="1">
      <c r="A555" s="14"/>
      <c r="B555" s="229"/>
      <c r="C555" s="230"/>
      <c r="D555" s="220" t="s">
        <v>137</v>
      </c>
      <c r="E555" s="231" t="s">
        <v>19</v>
      </c>
      <c r="F555" s="232" t="s">
        <v>574</v>
      </c>
      <c r="G555" s="230"/>
      <c r="H555" s="233">
        <v>24.199999999999999</v>
      </c>
      <c r="I555" s="234"/>
      <c r="J555" s="230"/>
      <c r="K555" s="230"/>
      <c r="L555" s="235"/>
      <c r="M555" s="236"/>
      <c r="N555" s="237"/>
      <c r="O555" s="237"/>
      <c r="P555" s="237"/>
      <c r="Q555" s="237"/>
      <c r="R555" s="237"/>
      <c r="S555" s="237"/>
      <c r="T555" s="238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39" t="s">
        <v>137</v>
      </c>
      <c r="AU555" s="239" t="s">
        <v>81</v>
      </c>
      <c r="AV555" s="14" t="s">
        <v>81</v>
      </c>
      <c r="AW555" s="14" t="s">
        <v>33</v>
      </c>
      <c r="AX555" s="14" t="s">
        <v>71</v>
      </c>
      <c r="AY555" s="239" t="s">
        <v>127</v>
      </c>
    </row>
    <row r="556" s="15" customFormat="1">
      <c r="A556" s="15"/>
      <c r="B556" s="240"/>
      <c r="C556" s="241"/>
      <c r="D556" s="220" t="s">
        <v>137</v>
      </c>
      <c r="E556" s="242" t="s">
        <v>19</v>
      </c>
      <c r="F556" s="243" t="s">
        <v>142</v>
      </c>
      <c r="G556" s="241"/>
      <c r="H556" s="244">
        <v>24.199999999999999</v>
      </c>
      <c r="I556" s="245"/>
      <c r="J556" s="241"/>
      <c r="K556" s="241"/>
      <c r="L556" s="246"/>
      <c r="M556" s="247"/>
      <c r="N556" s="248"/>
      <c r="O556" s="248"/>
      <c r="P556" s="248"/>
      <c r="Q556" s="248"/>
      <c r="R556" s="248"/>
      <c r="S556" s="248"/>
      <c r="T556" s="249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50" t="s">
        <v>137</v>
      </c>
      <c r="AU556" s="250" t="s">
        <v>81</v>
      </c>
      <c r="AV556" s="15" t="s">
        <v>135</v>
      </c>
      <c r="AW556" s="15" t="s">
        <v>33</v>
      </c>
      <c r="AX556" s="15" t="s">
        <v>79</v>
      </c>
      <c r="AY556" s="250" t="s">
        <v>127</v>
      </c>
    </row>
    <row r="557" s="2" customFormat="1" ht="24.15" customHeight="1">
      <c r="A557" s="39"/>
      <c r="B557" s="40"/>
      <c r="C557" s="205" t="s">
        <v>575</v>
      </c>
      <c r="D557" s="205" t="s">
        <v>130</v>
      </c>
      <c r="E557" s="206" t="s">
        <v>576</v>
      </c>
      <c r="F557" s="207" t="s">
        <v>577</v>
      </c>
      <c r="G557" s="208" t="s">
        <v>369</v>
      </c>
      <c r="H557" s="261"/>
      <c r="I557" s="210"/>
      <c r="J557" s="211">
        <f>ROUND(I557*H557,2)</f>
        <v>0</v>
      </c>
      <c r="K557" s="207" t="s">
        <v>134</v>
      </c>
      <c r="L557" s="45"/>
      <c r="M557" s="212" t="s">
        <v>19</v>
      </c>
      <c r="N557" s="213" t="s">
        <v>42</v>
      </c>
      <c r="O557" s="85"/>
      <c r="P557" s="214">
        <f>O557*H557</f>
        <v>0</v>
      </c>
      <c r="Q557" s="214">
        <v>0</v>
      </c>
      <c r="R557" s="214">
        <f>Q557*H557</f>
        <v>0</v>
      </c>
      <c r="S557" s="214">
        <v>0</v>
      </c>
      <c r="T557" s="215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16" t="s">
        <v>234</v>
      </c>
      <c r="AT557" s="216" t="s">
        <v>130</v>
      </c>
      <c r="AU557" s="216" t="s">
        <v>81</v>
      </c>
      <c r="AY557" s="18" t="s">
        <v>127</v>
      </c>
      <c r="BE557" s="217">
        <f>IF(N557="základní",J557,0)</f>
        <v>0</v>
      </c>
      <c r="BF557" s="217">
        <f>IF(N557="snížená",J557,0)</f>
        <v>0</v>
      </c>
      <c r="BG557" s="217">
        <f>IF(N557="zákl. přenesená",J557,0)</f>
        <v>0</v>
      </c>
      <c r="BH557" s="217">
        <f>IF(N557="sníž. přenesená",J557,0)</f>
        <v>0</v>
      </c>
      <c r="BI557" s="217">
        <f>IF(N557="nulová",J557,0)</f>
        <v>0</v>
      </c>
      <c r="BJ557" s="18" t="s">
        <v>79</v>
      </c>
      <c r="BK557" s="217">
        <f>ROUND(I557*H557,2)</f>
        <v>0</v>
      </c>
      <c r="BL557" s="18" t="s">
        <v>234</v>
      </c>
      <c r="BM557" s="216" t="s">
        <v>578</v>
      </c>
    </row>
    <row r="558" s="12" customFormat="1" ht="22.8" customHeight="1">
      <c r="A558" s="12"/>
      <c r="B558" s="189"/>
      <c r="C558" s="190"/>
      <c r="D558" s="191" t="s">
        <v>70</v>
      </c>
      <c r="E558" s="203" t="s">
        <v>579</v>
      </c>
      <c r="F558" s="203" t="s">
        <v>580</v>
      </c>
      <c r="G558" s="190"/>
      <c r="H558" s="190"/>
      <c r="I558" s="193"/>
      <c r="J558" s="204">
        <f>BK558</f>
        <v>0</v>
      </c>
      <c r="K558" s="190"/>
      <c r="L558" s="195"/>
      <c r="M558" s="196"/>
      <c r="N558" s="197"/>
      <c r="O558" s="197"/>
      <c r="P558" s="198">
        <f>SUM(P559:P607)</f>
        <v>0</v>
      </c>
      <c r="Q558" s="197"/>
      <c r="R558" s="198">
        <f>SUM(R559:R607)</f>
        <v>0.31738727999999994</v>
      </c>
      <c r="S558" s="197"/>
      <c r="T558" s="199">
        <f>SUM(T559:T607)</f>
        <v>0.072450000000000001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00" t="s">
        <v>81</v>
      </c>
      <c r="AT558" s="201" t="s">
        <v>70</v>
      </c>
      <c r="AU558" s="201" t="s">
        <v>79</v>
      </c>
      <c r="AY558" s="200" t="s">
        <v>127</v>
      </c>
      <c r="BK558" s="202">
        <f>SUM(BK559:BK607)</f>
        <v>0</v>
      </c>
    </row>
    <row r="559" s="2" customFormat="1" ht="14.4" customHeight="1">
      <c r="A559" s="39"/>
      <c r="B559" s="40"/>
      <c r="C559" s="205" t="s">
        <v>581</v>
      </c>
      <c r="D559" s="205" t="s">
        <v>130</v>
      </c>
      <c r="E559" s="206" t="s">
        <v>582</v>
      </c>
      <c r="F559" s="207" t="s">
        <v>583</v>
      </c>
      <c r="G559" s="208" t="s">
        <v>152</v>
      </c>
      <c r="H559" s="209">
        <v>28.559999999999999</v>
      </c>
      <c r="I559" s="210"/>
      <c r="J559" s="211">
        <f>ROUND(I559*H559,2)</f>
        <v>0</v>
      </c>
      <c r="K559" s="207" t="s">
        <v>134</v>
      </c>
      <c r="L559" s="45"/>
      <c r="M559" s="212" t="s">
        <v>19</v>
      </c>
      <c r="N559" s="213" t="s">
        <v>42</v>
      </c>
      <c r="O559" s="85"/>
      <c r="P559" s="214">
        <f>O559*H559</f>
        <v>0</v>
      </c>
      <c r="Q559" s="214">
        <v>0</v>
      </c>
      <c r="R559" s="214">
        <f>Q559*H559</f>
        <v>0</v>
      </c>
      <c r="S559" s="214">
        <v>0</v>
      </c>
      <c r="T559" s="215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16" t="s">
        <v>234</v>
      </c>
      <c r="AT559" s="216" t="s">
        <v>130</v>
      </c>
      <c r="AU559" s="216" t="s">
        <v>81</v>
      </c>
      <c r="AY559" s="18" t="s">
        <v>127</v>
      </c>
      <c r="BE559" s="217">
        <f>IF(N559="základní",J559,0)</f>
        <v>0</v>
      </c>
      <c r="BF559" s="217">
        <f>IF(N559="snížená",J559,0)</f>
        <v>0</v>
      </c>
      <c r="BG559" s="217">
        <f>IF(N559="zákl. přenesená",J559,0)</f>
        <v>0</v>
      </c>
      <c r="BH559" s="217">
        <f>IF(N559="sníž. přenesená",J559,0)</f>
        <v>0</v>
      </c>
      <c r="BI559" s="217">
        <f>IF(N559="nulová",J559,0)</f>
        <v>0</v>
      </c>
      <c r="BJ559" s="18" t="s">
        <v>79</v>
      </c>
      <c r="BK559" s="217">
        <f>ROUND(I559*H559,2)</f>
        <v>0</v>
      </c>
      <c r="BL559" s="18" t="s">
        <v>234</v>
      </c>
      <c r="BM559" s="216" t="s">
        <v>584</v>
      </c>
    </row>
    <row r="560" s="13" customFormat="1">
      <c r="A560" s="13"/>
      <c r="B560" s="218"/>
      <c r="C560" s="219"/>
      <c r="D560" s="220" t="s">
        <v>137</v>
      </c>
      <c r="E560" s="221" t="s">
        <v>19</v>
      </c>
      <c r="F560" s="222" t="s">
        <v>138</v>
      </c>
      <c r="G560" s="219"/>
      <c r="H560" s="221" t="s">
        <v>19</v>
      </c>
      <c r="I560" s="223"/>
      <c r="J560" s="219"/>
      <c r="K560" s="219"/>
      <c r="L560" s="224"/>
      <c r="M560" s="225"/>
      <c r="N560" s="226"/>
      <c r="O560" s="226"/>
      <c r="P560" s="226"/>
      <c r="Q560" s="226"/>
      <c r="R560" s="226"/>
      <c r="S560" s="226"/>
      <c r="T560" s="227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28" t="s">
        <v>137</v>
      </c>
      <c r="AU560" s="228" t="s">
        <v>81</v>
      </c>
      <c r="AV560" s="13" t="s">
        <v>79</v>
      </c>
      <c r="AW560" s="13" t="s">
        <v>33</v>
      </c>
      <c r="AX560" s="13" t="s">
        <v>71</v>
      </c>
      <c r="AY560" s="228" t="s">
        <v>127</v>
      </c>
    </row>
    <row r="561" s="13" customFormat="1">
      <c r="A561" s="13"/>
      <c r="B561" s="218"/>
      <c r="C561" s="219"/>
      <c r="D561" s="220" t="s">
        <v>137</v>
      </c>
      <c r="E561" s="221" t="s">
        <v>19</v>
      </c>
      <c r="F561" s="222" t="s">
        <v>160</v>
      </c>
      <c r="G561" s="219"/>
      <c r="H561" s="221" t="s">
        <v>19</v>
      </c>
      <c r="I561" s="223"/>
      <c r="J561" s="219"/>
      <c r="K561" s="219"/>
      <c r="L561" s="224"/>
      <c r="M561" s="225"/>
      <c r="N561" s="226"/>
      <c r="O561" s="226"/>
      <c r="P561" s="226"/>
      <c r="Q561" s="226"/>
      <c r="R561" s="226"/>
      <c r="S561" s="226"/>
      <c r="T561" s="227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28" t="s">
        <v>137</v>
      </c>
      <c r="AU561" s="228" t="s">
        <v>81</v>
      </c>
      <c r="AV561" s="13" t="s">
        <v>79</v>
      </c>
      <c r="AW561" s="13" t="s">
        <v>33</v>
      </c>
      <c r="AX561" s="13" t="s">
        <v>71</v>
      </c>
      <c r="AY561" s="228" t="s">
        <v>127</v>
      </c>
    </row>
    <row r="562" s="14" customFormat="1">
      <c r="A562" s="14"/>
      <c r="B562" s="229"/>
      <c r="C562" s="230"/>
      <c r="D562" s="220" t="s">
        <v>137</v>
      </c>
      <c r="E562" s="231" t="s">
        <v>19</v>
      </c>
      <c r="F562" s="232" t="s">
        <v>174</v>
      </c>
      <c r="G562" s="230"/>
      <c r="H562" s="233">
        <v>13.960000000000001</v>
      </c>
      <c r="I562" s="234"/>
      <c r="J562" s="230"/>
      <c r="K562" s="230"/>
      <c r="L562" s="235"/>
      <c r="M562" s="236"/>
      <c r="N562" s="237"/>
      <c r="O562" s="237"/>
      <c r="P562" s="237"/>
      <c r="Q562" s="237"/>
      <c r="R562" s="237"/>
      <c r="S562" s="237"/>
      <c r="T562" s="238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39" t="s">
        <v>137</v>
      </c>
      <c r="AU562" s="239" t="s">
        <v>81</v>
      </c>
      <c r="AV562" s="14" t="s">
        <v>81</v>
      </c>
      <c r="AW562" s="14" t="s">
        <v>33</v>
      </c>
      <c r="AX562" s="14" t="s">
        <v>71</v>
      </c>
      <c r="AY562" s="239" t="s">
        <v>127</v>
      </c>
    </row>
    <row r="563" s="13" customFormat="1">
      <c r="A563" s="13"/>
      <c r="B563" s="218"/>
      <c r="C563" s="219"/>
      <c r="D563" s="220" t="s">
        <v>137</v>
      </c>
      <c r="E563" s="221" t="s">
        <v>19</v>
      </c>
      <c r="F563" s="222" t="s">
        <v>585</v>
      </c>
      <c r="G563" s="219"/>
      <c r="H563" s="221" t="s">
        <v>19</v>
      </c>
      <c r="I563" s="223"/>
      <c r="J563" s="219"/>
      <c r="K563" s="219"/>
      <c r="L563" s="224"/>
      <c r="M563" s="225"/>
      <c r="N563" s="226"/>
      <c r="O563" s="226"/>
      <c r="P563" s="226"/>
      <c r="Q563" s="226"/>
      <c r="R563" s="226"/>
      <c r="S563" s="226"/>
      <c r="T563" s="227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28" t="s">
        <v>137</v>
      </c>
      <c r="AU563" s="228" t="s">
        <v>81</v>
      </c>
      <c r="AV563" s="13" t="s">
        <v>79</v>
      </c>
      <c r="AW563" s="13" t="s">
        <v>33</v>
      </c>
      <c r="AX563" s="13" t="s">
        <v>71</v>
      </c>
      <c r="AY563" s="228" t="s">
        <v>127</v>
      </c>
    </row>
    <row r="564" s="14" customFormat="1">
      <c r="A564" s="14"/>
      <c r="B564" s="229"/>
      <c r="C564" s="230"/>
      <c r="D564" s="220" t="s">
        <v>137</v>
      </c>
      <c r="E564" s="231" t="s">
        <v>19</v>
      </c>
      <c r="F564" s="232" t="s">
        <v>176</v>
      </c>
      <c r="G564" s="230"/>
      <c r="H564" s="233">
        <v>14.6</v>
      </c>
      <c r="I564" s="234"/>
      <c r="J564" s="230"/>
      <c r="K564" s="230"/>
      <c r="L564" s="235"/>
      <c r="M564" s="236"/>
      <c r="N564" s="237"/>
      <c r="O564" s="237"/>
      <c r="P564" s="237"/>
      <c r="Q564" s="237"/>
      <c r="R564" s="237"/>
      <c r="S564" s="237"/>
      <c r="T564" s="23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39" t="s">
        <v>137</v>
      </c>
      <c r="AU564" s="239" t="s">
        <v>81</v>
      </c>
      <c r="AV564" s="14" t="s">
        <v>81</v>
      </c>
      <c r="AW564" s="14" t="s">
        <v>33</v>
      </c>
      <c r="AX564" s="14" t="s">
        <v>71</v>
      </c>
      <c r="AY564" s="239" t="s">
        <v>127</v>
      </c>
    </row>
    <row r="565" s="15" customFormat="1">
      <c r="A565" s="15"/>
      <c r="B565" s="240"/>
      <c r="C565" s="241"/>
      <c r="D565" s="220" t="s">
        <v>137</v>
      </c>
      <c r="E565" s="242" t="s">
        <v>19</v>
      </c>
      <c r="F565" s="243" t="s">
        <v>142</v>
      </c>
      <c r="G565" s="241"/>
      <c r="H565" s="244">
        <v>28.559999999999999</v>
      </c>
      <c r="I565" s="245"/>
      <c r="J565" s="241"/>
      <c r="K565" s="241"/>
      <c r="L565" s="246"/>
      <c r="M565" s="247"/>
      <c r="N565" s="248"/>
      <c r="O565" s="248"/>
      <c r="P565" s="248"/>
      <c r="Q565" s="248"/>
      <c r="R565" s="248"/>
      <c r="S565" s="248"/>
      <c r="T565" s="249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50" t="s">
        <v>137</v>
      </c>
      <c r="AU565" s="250" t="s">
        <v>81</v>
      </c>
      <c r="AV565" s="15" t="s">
        <v>135</v>
      </c>
      <c r="AW565" s="15" t="s">
        <v>33</v>
      </c>
      <c r="AX565" s="15" t="s">
        <v>79</v>
      </c>
      <c r="AY565" s="250" t="s">
        <v>127</v>
      </c>
    </row>
    <row r="566" s="2" customFormat="1" ht="14.4" customHeight="1">
      <c r="A566" s="39"/>
      <c r="B566" s="40"/>
      <c r="C566" s="205" t="s">
        <v>586</v>
      </c>
      <c r="D566" s="205" t="s">
        <v>130</v>
      </c>
      <c r="E566" s="206" t="s">
        <v>587</v>
      </c>
      <c r="F566" s="207" t="s">
        <v>588</v>
      </c>
      <c r="G566" s="208" t="s">
        <v>152</v>
      </c>
      <c r="H566" s="209">
        <v>28.559999999999999</v>
      </c>
      <c r="I566" s="210"/>
      <c r="J566" s="211">
        <f>ROUND(I566*H566,2)</f>
        <v>0</v>
      </c>
      <c r="K566" s="207" t="s">
        <v>134</v>
      </c>
      <c r="L566" s="45"/>
      <c r="M566" s="212" t="s">
        <v>19</v>
      </c>
      <c r="N566" s="213" t="s">
        <v>42</v>
      </c>
      <c r="O566" s="85"/>
      <c r="P566" s="214">
        <f>O566*H566</f>
        <v>0</v>
      </c>
      <c r="Q566" s="214">
        <v>0</v>
      </c>
      <c r="R566" s="214">
        <f>Q566*H566</f>
        <v>0</v>
      </c>
      <c r="S566" s="214">
        <v>0</v>
      </c>
      <c r="T566" s="215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16" t="s">
        <v>234</v>
      </c>
      <c r="AT566" s="216" t="s">
        <v>130</v>
      </c>
      <c r="AU566" s="216" t="s">
        <v>81</v>
      </c>
      <c r="AY566" s="18" t="s">
        <v>127</v>
      </c>
      <c r="BE566" s="217">
        <f>IF(N566="základní",J566,0)</f>
        <v>0</v>
      </c>
      <c r="BF566" s="217">
        <f>IF(N566="snížená",J566,0)</f>
        <v>0</v>
      </c>
      <c r="BG566" s="217">
        <f>IF(N566="zákl. přenesená",J566,0)</f>
        <v>0</v>
      </c>
      <c r="BH566" s="217">
        <f>IF(N566="sníž. přenesená",J566,0)</f>
        <v>0</v>
      </c>
      <c r="BI566" s="217">
        <f>IF(N566="nulová",J566,0)</f>
        <v>0</v>
      </c>
      <c r="BJ566" s="18" t="s">
        <v>79</v>
      </c>
      <c r="BK566" s="217">
        <f>ROUND(I566*H566,2)</f>
        <v>0</v>
      </c>
      <c r="BL566" s="18" t="s">
        <v>234</v>
      </c>
      <c r="BM566" s="216" t="s">
        <v>589</v>
      </c>
    </row>
    <row r="567" s="13" customFormat="1">
      <c r="A567" s="13"/>
      <c r="B567" s="218"/>
      <c r="C567" s="219"/>
      <c r="D567" s="220" t="s">
        <v>137</v>
      </c>
      <c r="E567" s="221" t="s">
        <v>19</v>
      </c>
      <c r="F567" s="222" t="s">
        <v>138</v>
      </c>
      <c r="G567" s="219"/>
      <c r="H567" s="221" t="s">
        <v>19</v>
      </c>
      <c r="I567" s="223"/>
      <c r="J567" s="219"/>
      <c r="K567" s="219"/>
      <c r="L567" s="224"/>
      <c r="M567" s="225"/>
      <c r="N567" s="226"/>
      <c r="O567" s="226"/>
      <c r="P567" s="226"/>
      <c r="Q567" s="226"/>
      <c r="R567" s="226"/>
      <c r="S567" s="226"/>
      <c r="T567" s="227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28" t="s">
        <v>137</v>
      </c>
      <c r="AU567" s="228" t="s">
        <v>81</v>
      </c>
      <c r="AV567" s="13" t="s">
        <v>79</v>
      </c>
      <c r="AW567" s="13" t="s">
        <v>33</v>
      </c>
      <c r="AX567" s="13" t="s">
        <v>71</v>
      </c>
      <c r="AY567" s="228" t="s">
        <v>127</v>
      </c>
    </row>
    <row r="568" s="13" customFormat="1">
      <c r="A568" s="13"/>
      <c r="B568" s="218"/>
      <c r="C568" s="219"/>
      <c r="D568" s="220" t="s">
        <v>137</v>
      </c>
      <c r="E568" s="221" t="s">
        <v>19</v>
      </c>
      <c r="F568" s="222" t="s">
        <v>160</v>
      </c>
      <c r="G568" s="219"/>
      <c r="H568" s="221" t="s">
        <v>19</v>
      </c>
      <c r="I568" s="223"/>
      <c r="J568" s="219"/>
      <c r="K568" s="219"/>
      <c r="L568" s="224"/>
      <c r="M568" s="225"/>
      <c r="N568" s="226"/>
      <c r="O568" s="226"/>
      <c r="P568" s="226"/>
      <c r="Q568" s="226"/>
      <c r="R568" s="226"/>
      <c r="S568" s="226"/>
      <c r="T568" s="227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28" t="s">
        <v>137</v>
      </c>
      <c r="AU568" s="228" t="s">
        <v>81</v>
      </c>
      <c r="AV568" s="13" t="s">
        <v>79</v>
      </c>
      <c r="AW568" s="13" t="s">
        <v>33</v>
      </c>
      <c r="AX568" s="13" t="s">
        <v>71</v>
      </c>
      <c r="AY568" s="228" t="s">
        <v>127</v>
      </c>
    </row>
    <row r="569" s="14" customFormat="1">
      <c r="A569" s="14"/>
      <c r="B569" s="229"/>
      <c r="C569" s="230"/>
      <c r="D569" s="220" t="s">
        <v>137</v>
      </c>
      <c r="E569" s="231" t="s">
        <v>19</v>
      </c>
      <c r="F569" s="232" t="s">
        <v>174</v>
      </c>
      <c r="G569" s="230"/>
      <c r="H569" s="233">
        <v>13.960000000000001</v>
      </c>
      <c r="I569" s="234"/>
      <c r="J569" s="230"/>
      <c r="K569" s="230"/>
      <c r="L569" s="235"/>
      <c r="M569" s="236"/>
      <c r="N569" s="237"/>
      <c r="O569" s="237"/>
      <c r="P569" s="237"/>
      <c r="Q569" s="237"/>
      <c r="R569" s="237"/>
      <c r="S569" s="237"/>
      <c r="T569" s="238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39" t="s">
        <v>137</v>
      </c>
      <c r="AU569" s="239" t="s">
        <v>81</v>
      </c>
      <c r="AV569" s="14" t="s">
        <v>81</v>
      </c>
      <c r="AW569" s="14" t="s">
        <v>33</v>
      </c>
      <c r="AX569" s="14" t="s">
        <v>71</v>
      </c>
      <c r="AY569" s="239" t="s">
        <v>127</v>
      </c>
    </row>
    <row r="570" s="13" customFormat="1">
      <c r="A570" s="13"/>
      <c r="B570" s="218"/>
      <c r="C570" s="219"/>
      <c r="D570" s="220" t="s">
        <v>137</v>
      </c>
      <c r="E570" s="221" t="s">
        <v>19</v>
      </c>
      <c r="F570" s="222" t="s">
        <v>585</v>
      </c>
      <c r="G570" s="219"/>
      <c r="H570" s="221" t="s">
        <v>19</v>
      </c>
      <c r="I570" s="223"/>
      <c r="J570" s="219"/>
      <c r="K570" s="219"/>
      <c r="L570" s="224"/>
      <c r="M570" s="225"/>
      <c r="N570" s="226"/>
      <c r="O570" s="226"/>
      <c r="P570" s="226"/>
      <c r="Q570" s="226"/>
      <c r="R570" s="226"/>
      <c r="S570" s="226"/>
      <c r="T570" s="227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28" t="s">
        <v>137</v>
      </c>
      <c r="AU570" s="228" t="s">
        <v>81</v>
      </c>
      <c r="AV570" s="13" t="s">
        <v>79</v>
      </c>
      <c r="AW570" s="13" t="s">
        <v>33</v>
      </c>
      <c r="AX570" s="13" t="s">
        <v>71</v>
      </c>
      <c r="AY570" s="228" t="s">
        <v>127</v>
      </c>
    </row>
    <row r="571" s="14" customFormat="1">
      <c r="A571" s="14"/>
      <c r="B571" s="229"/>
      <c r="C571" s="230"/>
      <c r="D571" s="220" t="s">
        <v>137</v>
      </c>
      <c r="E571" s="231" t="s">
        <v>19</v>
      </c>
      <c r="F571" s="232" t="s">
        <v>176</v>
      </c>
      <c r="G571" s="230"/>
      <c r="H571" s="233">
        <v>14.6</v>
      </c>
      <c r="I571" s="234"/>
      <c r="J571" s="230"/>
      <c r="K571" s="230"/>
      <c r="L571" s="235"/>
      <c r="M571" s="236"/>
      <c r="N571" s="237"/>
      <c r="O571" s="237"/>
      <c r="P571" s="237"/>
      <c r="Q571" s="237"/>
      <c r="R571" s="237"/>
      <c r="S571" s="237"/>
      <c r="T571" s="238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39" t="s">
        <v>137</v>
      </c>
      <c r="AU571" s="239" t="s">
        <v>81</v>
      </c>
      <c r="AV571" s="14" t="s">
        <v>81</v>
      </c>
      <c r="AW571" s="14" t="s">
        <v>33</v>
      </c>
      <c r="AX571" s="14" t="s">
        <v>71</v>
      </c>
      <c r="AY571" s="239" t="s">
        <v>127</v>
      </c>
    </row>
    <row r="572" s="15" customFormat="1">
      <c r="A572" s="15"/>
      <c r="B572" s="240"/>
      <c r="C572" s="241"/>
      <c r="D572" s="220" t="s">
        <v>137</v>
      </c>
      <c r="E572" s="242" t="s">
        <v>19</v>
      </c>
      <c r="F572" s="243" t="s">
        <v>142</v>
      </c>
      <c r="G572" s="241"/>
      <c r="H572" s="244">
        <v>28.559999999999999</v>
      </c>
      <c r="I572" s="245"/>
      <c r="J572" s="241"/>
      <c r="K572" s="241"/>
      <c r="L572" s="246"/>
      <c r="M572" s="247"/>
      <c r="N572" s="248"/>
      <c r="O572" s="248"/>
      <c r="P572" s="248"/>
      <c r="Q572" s="248"/>
      <c r="R572" s="248"/>
      <c r="S572" s="248"/>
      <c r="T572" s="249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50" t="s">
        <v>137</v>
      </c>
      <c r="AU572" s="250" t="s">
        <v>81</v>
      </c>
      <c r="AV572" s="15" t="s">
        <v>135</v>
      </c>
      <c r="AW572" s="15" t="s">
        <v>33</v>
      </c>
      <c r="AX572" s="15" t="s">
        <v>79</v>
      </c>
      <c r="AY572" s="250" t="s">
        <v>127</v>
      </c>
    </row>
    <row r="573" s="2" customFormat="1" ht="14.4" customHeight="1">
      <c r="A573" s="39"/>
      <c r="B573" s="40"/>
      <c r="C573" s="205" t="s">
        <v>590</v>
      </c>
      <c r="D573" s="205" t="s">
        <v>130</v>
      </c>
      <c r="E573" s="206" t="s">
        <v>591</v>
      </c>
      <c r="F573" s="207" t="s">
        <v>592</v>
      </c>
      <c r="G573" s="208" t="s">
        <v>152</v>
      </c>
      <c r="H573" s="209">
        <v>28.559999999999999</v>
      </c>
      <c r="I573" s="210"/>
      <c r="J573" s="211">
        <f>ROUND(I573*H573,2)</f>
        <v>0</v>
      </c>
      <c r="K573" s="207" t="s">
        <v>134</v>
      </c>
      <c r="L573" s="45"/>
      <c r="M573" s="212" t="s">
        <v>19</v>
      </c>
      <c r="N573" s="213" t="s">
        <v>42</v>
      </c>
      <c r="O573" s="85"/>
      <c r="P573" s="214">
        <f>O573*H573</f>
        <v>0</v>
      </c>
      <c r="Q573" s="214">
        <v>0.00020000000000000001</v>
      </c>
      <c r="R573" s="214">
        <f>Q573*H573</f>
        <v>0.0057120000000000001</v>
      </c>
      <c r="S573" s="214">
        <v>0</v>
      </c>
      <c r="T573" s="215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16" t="s">
        <v>234</v>
      </c>
      <c r="AT573" s="216" t="s">
        <v>130</v>
      </c>
      <c r="AU573" s="216" t="s">
        <v>81</v>
      </c>
      <c r="AY573" s="18" t="s">
        <v>127</v>
      </c>
      <c r="BE573" s="217">
        <f>IF(N573="základní",J573,0)</f>
        <v>0</v>
      </c>
      <c r="BF573" s="217">
        <f>IF(N573="snížená",J573,0)</f>
        <v>0</v>
      </c>
      <c r="BG573" s="217">
        <f>IF(N573="zákl. přenesená",J573,0)</f>
        <v>0</v>
      </c>
      <c r="BH573" s="217">
        <f>IF(N573="sníž. přenesená",J573,0)</f>
        <v>0</v>
      </c>
      <c r="BI573" s="217">
        <f>IF(N573="nulová",J573,0)</f>
        <v>0</v>
      </c>
      <c r="BJ573" s="18" t="s">
        <v>79</v>
      </c>
      <c r="BK573" s="217">
        <f>ROUND(I573*H573,2)</f>
        <v>0</v>
      </c>
      <c r="BL573" s="18" t="s">
        <v>234</v>
      </c>
      <c r="BM573" s="216" t="s">
        <v>593</v>
      </c>
    </row>
    <row r="574" s="13" customFormat="1">
      <c r="A574" s="13"/>
      <c r="B574" s="218"/>
      <c r="C574" s="219"/>
      <c r="D574" s="220" t="s">
        <v>137</v>
      </c>
      <c r="E574" s="221" t="s">
        <v>19</v>
      </c>
      <c r="F574" s="222" t="s">
        <v>138</v>
      </c>
      <c r="G574" s="219"/>
      <c r="H574" s="221" t="s">
        <v>19</v>
      </c>
      <c r="I574" s="223"/>
      <c r="J574" s="219"/>
      <c r="K574" s="219"/>
      <c r="L574" s="224"/>
      <c r="M574" s="225"/>
      <c r="N574" s="226"/>
      <c r="O574" s="226"/>
      <c r="P574" s="226"/>
      <c r="Q574" s="226"/>
      <c r="R574" s="226"/>
      <c r="S574" s="226"/>
      <c r="T574" s="227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28" t="s">
        <v>137</v>
      </c>
      <c r="AU574" s="228" t="s">
        <v>81</v>
      </c>
      <c r="AV574" s="13" t="s">
        <v>79</v>
      </c>
      <c r="AW574" s="13" t="s">
        <v>33</v>
      </c>
      <c r="AX574" s="13" t="s">
        <v>71</v>
      </c>
      <c r="AY574" s="228" t="s">
        <v>127</v>
      </c>
    </row>
    <row r="575" s="13" customFormat="1">
      <c r="A575" s="13"/>
      <c r="B575" s="218"/>
      <c r="C575" s="219"/>
      <c r="D575" s="220" t="s">
        <v>137</v>
      </c>
      <c r="E575" s="221" t="s">
        <v>19</v>
      </c>
      <c r="F575" s="222" t="s">
        <v>160</v>
      </c>
      <c r="G575" s="219"/>
      <c r="H575" s="221" t="s">
        <v>19</v>
      </c>
      <c r="I575" s="223"/>
      <c r="J575" s="219"/>
      <c r="K575" s="219"/>
      <c r="L575" s="224"/>
      <c r="M575" s="225"/>
      <c r="N575" s="226"/>
      <c r="O575" s="226"/>
      <c r="P575" s="226"/>
      <c r="Q575" s="226"/>
      <c r="R575" s="226"/>
      <c r="S575" s="226"/>
      <c r="T575" s="227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28" t="s">
        <v>137</v>
      </c>
      <c r="AU575" s="228" t="s">
        <v>81</v>
      </c>
      <c r="AV575" s="13" t="s">
        <v>79</v>
      </c>
      <c r="AW575" s="13" t="s">
        <v>33</v>
      </c>
      <c r="AX575" s="13" t="s">
        <v>71</v>
      </c>
      <c r="AY575" s="228" t="s">
        <v>127</v>
      </c>
    </row>
    <row r="576" s="14" customFormat="1">
      <c r="A576" s="14"/>
      <c r="B576" s="229"/>
      <c r="C576" s="230"/>
      <c r="D576" s="220" t="s">
        <v>137</v>
      </c>
      <c r="E576" s="231" t="s">
        <v>19</v>
      </c>
      <c r="F576" s="232" t="s">
        <v>174</v>
      </c>
      <c r="G576" s="230"/>
      <c r="H576" s="233">
        <v>13.960000000000001</v>
      </c>
      <c r="I576" s="234"/>
      <c r="J576" s="230"/>
      <c r="K576" s="230"/>
      <c r="L576" s="235"/>
      <c r="M576" s="236"/>
      <c r="N576" s="237"/>
      <c r="O576" s="237"/>
      <c r="P576" s="237"/>
      <c r="Q576" s="237"/>
      <c r="R576" s="237"/>
      <c r="S576" s="237"/>
      <c r="T576" s="23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39" t="s">
        <v>137</v>
      </c>
      <c r="AU576" s="239" t="s">
        <v>81</v>
      </c>
      <c r="AV576" s="14" t="s">
        <v>81</v>
      </c>
      <c r="AW576" s="14" t="s">
        <v>33</v>
      </c>
      <c r="AX576" s="14" t="s">
        <v>71</v>
      </c>
      <c r="AY576" s="239" t="s">
        <v>127</v>
      </c>
    </row>
    <row r="577" s="13" customFormat="1">
      <c r="A577" s="13"/>
      <c r="B577" s="218"/>
      <c r="C577" s="219"/>
      <c r="D577" s="220" t="s">
        <v>137</v>
      </c>
      <c r="E577" s="221" t="s">
        <v>19</v>
      </c>
      <c r="F577" s="222" t="s">
        <v>585</v>
      </c>
      <c r="G577" s="219"/>
      <c r="H577" s="221" t="s">
        <v>19</v>
      </c>
      <c r="I577" s="223"/>
      <c r="J577" s="219"/>
      <c r="K577" s="219"/>
      <c r="L577" s="224"/>
      <c r="M577" s="225"/>
      <c r="N577" s="226"/>
      <c r="O577" s="226"/>
      <c r="P577" s="226"/>
      <c r="Q577" s="226"/>
      <c r="R577" s="226"/>
      <c r="S577" s="226"/>
      <c r="T577" s="227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28" t="s">
        <v>137</v>
      </c>
      <c r="AU577" s="228" t="s">
        <v>81</v>
      </c>
      <c r="AV577" s="13" t="s">
        <v>79</v>
      </c>
      <c r="AW577" s="13" t="s">
        <v>33</v>
      </c>
      <c r="AX577" s="13" t="s">
        <v>71</v>
      </c>
      <c r="AY577" s="228" t="s">
        <v>127</v>
      </c>
    </row>
    <row r="578" s="14" customFormat="1">
      <c r="A578" s="14"/>
      <c r="B578" s="229"/>
      <c r="C578" s="230"/>
      <c r="D578" s="220" t="s">
        <v>137</v>
      </c>
      <c r="E578" s="231" t="s">
        <v>19</v>
      </c>
      <c r="F578" s="232" t="s">
        <v>176</v>
      </c>
      <c r="G578" s="230"/>
      <c r="H578" s="233">
        <v>14.6</v>
      </c>
      <c r="I578" s="234"/>
      <c r="J578" s="230"/>
      <c r="K578" s="230"/>
      <c r="L578" s="235"/>
      <c r="M578" s="236"/>
      <c r="N578" s="237"/>
      <c r="O578" s="237"/>
      <c r="P578" s="237"/>
      <c r="Q578" s="237"/>
      <c r="R578" s="237"/>
      <c r="S578" s="237"/>
      <c r="T578" s="238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39" t="s">
        <v>137</v>
      </c>
      <c r="AU578" s="239" t="s">
        <v>81</v>
      </c>
      <c r="AV578" s="14" t="s">
        <v>81</v>
      </c>
      <c r="AW578" s="14" t="s">
        <v>33</v>
      </c>
      <c r="AX578" s="14" t="s">
        <v>71</v>
      </c>
      <c r="AY578" s="239" t="s">
        <v>127</v>
      </c>
    </row>
    <row r="579" s="15" customFormat="1">
      <c r="A579" s="15"/>
      <c r="B579" s="240"/>
      <c r="C579" s="241"/>
      <c r="D579" s="220" t="s">
        <v>137</v>
      </c>
      <c r="E579" s="242" t="s">
        <v>19</v>
      </c>
      <c r="F579" s="243" t="s">
        <v>142</v>
      </c>
      <c r="G579" s="241"/>
      <c r="H579" s="244">
        <v>28.559999999999999</v>
      </c>
      <c r="I579" s="245"/>
      <c r="J579" s="241"/>
      <c r="K579" s="241"/>
      <c r="L579" s="246"/>
      <c r="M579" s="247"/>
      <c r="N579" s="248"/>
      <c r="O579" s="248"/>
      <c r="P579" s="248"/>
      <c r="Q579" s="248"/>
      <c r="R579" s="248"/>
      <c r="S579" s="248"/>
      <c r="T579" s="249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50" t="s">
        <v>137</v>
      </c>
      <c r="AU579" s="250" t="s">
        <v>81</v>
      </c>
      <c r="AV579" s="15" t="s">
        <v>135</v>
      </c>
      <c r="AW579" s="15" t="s">
        <v>33</v>
      </c>
      <c r="AX579" s="15" t="s">
        <v>79</v>
      </c>
      <c r="AY579" s="250" t="s">
        <v>127</v>
      </c>
    </row>
    <row r="580" s="2" customFormat="1" ht="14.4" customHeight="1">
      <c r="A580" s="39"/>
      <c r="B580" s="40"/>
      <c r="C580" s="205" t="s">
        <v>594</v>
      </c>
      <c r="D580" s="205" t="s">
        <v>130</v>
      </c>
      <c r="E580" s="206" t="s">
        <v>595</v>
      </c>
      <c r="F580" s="207" t="s">
        <v>596</v>
      </c>
      <c r="G580" s="208" t="s">
        <v>152</v>
      </c>
      <c r="H580" s="209">
        <v>28.559999999999999</v>
      </c>
      <c r="I580" s="210"/>
      <c r="J580" s="211">
        <f>ROUND(I580*H580,2)</f>
        <v>0</v>
      </c>
      <c r="K580" s="207" t="s">
        <v>134</v>
      </c>
      <c r="L580" s="45"/>
      <c r="M580" s="212" t="s">
        <v>19</v>
      </c>
      <c r="N580" s="213" t="s">
        <v>42</v>
      </c>
      <c r="O580" s="85"/>
      <c r="P580" s="214">
        <f>O580*H580</f>
        <v>0</v>
      </c>
      <c r="Q580" s="214">
        <v>0.0074999999999999997</v>
      </c>
      <c r="R580" s="214">
        <f>Q580*H580</f>
        <v>0.21419999999999997</v>
      </c>
      <c r="S580" s="214">
        <v>0</v>
      </c>
      <c r="T580" s="215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16" t="s">
        <v>234</v>
      </c>
      <c r="AT580" s="216" t="s">
        <v>130</v>
      </c>
      <c r="AU580" s="216" t="s">
        <v>81</v>
      </c>
      <c r="AY580" s="18" t="s">
        <v>127</v>
      </c>
      <c r="BE580" s="217">
        <f>IF(N580="základní",J580,0)</f>
        <v>0</v>
      </c>
      <c r="BF580" s="217">
        <f>IF(N580="snížená",J580,0)</f>
        <v>0</v>
      </c>
      <c r="BG580" s="217">
        <f>IF(N580="zákl. přenesená",J580,0)</f>
        <v>0</v>
      </c>
      <c r="BH580" s="217">
        <f>IF(N580="sníž. přenesená",J580,0)</f>
        <v>0</v>
      </c>
      <c r="BI580" s="217">
        <f>IF(N580="nulová",J580,0)</f>
        <v>0</v>
      </c>
      <c r="BJ580" s="18" t="s">
        <v>79</v>
      </c>
      <c r="BK580" s="217">
        <f>ROUND(I580*H580,2)</f>
        <v>0</v>
      </c>
      <c r="BL580" s="18" t="s">
        <v>234</v>
      </c>
      <c r="BM580" s="216" t="s">
        <v>597</v>
      </c>
    </row>
    <row r="581" s="13" customFormat="1">
      <c r="A581" s="13"/>
      <c r="B581" s="218"/>
      <c r="C581" s="219"/>
      <c r="D581" s="220" t="s">
        <v>137</v>
      </c>
      <c r="E581" s="221" t="s">
        <v>19</v>
      </c>
      <c r="F581" s="222" t="s">
        <v>138</v>
      </c>
      <c r="G581" s="219"/>
      <c r="H581" s="221" t="s">
        <v>19</v>
      </c>
      <c r="I581" s="223"/>
      <c r="J581" s="219"/>
      <c r="K581" s="219"/>
      <c r="L581" s="224"/>
      <c r="M581" s="225"/>
      <c r="N581" s="226"/>
      <c r="O581" s="226"/>
      <c r="P581" s="226"/>
      <c r="Q581" s="226"/>
      <c r="R581" s="226"/>
      <c r="S581" s="226"/>
      <c r="T581" s="227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28" t="s">
        <v>137</v>
      </c>
      <c r="AU581" s="228" t="s">
        <v>81</v>
      </c>
      <c r="AV581" s="13" t="s">
        <v>79</v>
      </c>
      <c r="AW581" s="13" t="s">
        <v>33</v>
      </c>
      <c r="AX581" s="13" t="s">
        <v>71</v>
      </c>
      <c r="AY581" s="228" t="s">
        <v>127</v>
      </c>
    </row>
    <row r="582" s="13" customFormat="1">
      <c r="A582" s="13"/>
      <c r="B582" s="218"/>
      <c r="C582" s="219"/>
      <c r="D582" s="220" t="s">
        <v>137</v>
      </c>
      <c r="E582" s="221" t="s">
        <v>19</v>
      </c>
      <c r="F582" s="222" t="s">
        <v>160</v>
      </c>
      <c r="G582" s="219"/>
      <c r="H582" s="221" t="s">
        <v>19</v>
      </c>
      <c r="I582" s="223"/>
      <c r="J582" s="219"/>
      <c r="K582" s="219"/>
      <c r="L582" s="224"/>
      <c r="M582" s="225"/>
      <c r="N582" s="226"/>
      <c r="O582" s="226"/>
      <c r="P582" s="226"/>
      <c r="Q582" s="226"/>
      <c r="R582" s="226"/>
      <c r="S582" s="226"/>
      <c r="T582" s="227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28" t="s">
        <v>137</v>
      </c>
      <c r="AU582" s="228" t="s">
        <v>81</v>
      </c>
      <c r="AV582" s="13" t="s">
        <v>79</v>
      </c>
      <c r="AW582" s="13" t="s">
        <v>33</v>
      </c>
      <c r="AX582" s="13" t="s">
        <v>71</v>
      </c>
      <c r="AY582" s="228" t="s">
        <v>127</v>
      </c>
    </row>
    <row r="583" s="14" customFormat="1">
      <c r="A583" s="14"/>
      <c r="B583" s="229"/>
      <c r="C583" s="230"/>
      <c r="D583" s="220" t="s">
        <v>137</v>
      </c>
      <c r="E583" s="231" t="s">
        <v>19</v>
      </c>
      <c r="F583" s="232" t="s">
        <v>174</v>
      </c>
      <c r="G583" s="230"/>
      <c r="H583" s="233">
        <v>13.960000000000001</v>
      </c>
      <c r="I583" s="234"/>
      <c r="J583" s="230"/>
      <c r="K583" s="230"/>
      <c r="L583" s="235"/>
      <c r="M583" s="236"/>
      <c r="N583" s="237"/>
      <c r="O583" s="237"/>
      <c r="P583" s="237"/>
      <c r="Q583" s="237"/>
      <c r="R583" s="237"/>
      <c r="S583" s="237"/>
      <c r="T583" s="238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39" t="s">
        <v>137</v>
      </c>
      <c r="AU583" s="239" t="s">
        <v>81</v>
      </c>
      <c r="AV583" s="14" t="s">
        <v>81</v>
      </c>
      <c r="AW583" s="14" t="s">
        <v>33</v>
      </c>
      <c r="AX583" s="14" t="s">
        <v>71</v>
      </c>
      <c r="AY583" s="239" t="s">
        <v>127</v>
      </c>
    </row>
    <row r="584" s="13" customFormat="1">
      <c r="A584" s="13"/>
      <c r="B584" s="218"/>
      <c r="C584" s="219"/>
      <c r="D584" s="220" t="s">
        <v>137</v>
      </c>
      <c r="E584" s="221" t="s">
        <v>19</v>
      </c>
      <c r="F584" s="222" t="s">
        <v>585</v>
      </c>
      <c r="G584" s="219"/>
      <c r="H584" s="221" t="s">
        <v>19</v>
      </c>
      <c r="I584" s="223"/>
      <c r="J584" s="219"/>
      <c r="K584" s="219"/>
      <c r="L584" s="224"/>
      <c r="M584" s="225"/>
      <c r="N584" s="226"/>
      <c r="O584" s="226"/>
      <c r="P584" s="226"/>
      <c r="Q584" s="226"/>
      <c r="R584" s="226"/>
      <c r="S584" s="226"/>
      <c r="T584" s="227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28" t="s">
        <v>137</v>
      </c>
      <c r="AU584" s="228" t="s">
        <v>81</v>
      </c>
      <c r="AV584" s="13" t="s">
        <v>79</v>
      </c>
      <c r="AW584" s="13" t="s">
        <v>33</v>
      </c>
      <c r="AX584" s="13" t="s">
        <v>71</v>
      </c>
      <c r="AY584" s="228" t="s">
        <v>127</v>
      </c>
    </row>
    <row r="585" s="14" customFormat="1">
      <c r="A585" s="14"/>
      <c r="B585" s="229"/>
      <c r="C585" s="230"/>
      <c r="D585" s="220" t="s">
        <v>137</v>
      </c>
      <c r="E585" s="231" t="s">
        <v>19</v>
      </c>
      <c r="F585" s="232" t="s">
        <v>176</v>
      </c>
      <c r="G585" s="230"/>
      <c r="H585" s="233">
        <v>14.6</v>
      </c>
      <c r="I585" s="234"/>
      <c r="J585" s="230"/>
      <c r="K585" s="230"/>
      <c r="L585" s="235"/>
      <c r="M585" s="236"/>
      <c r="N585" s="237"/>
      <c r="O585" s="237"/>
      <c r="P585" s="237"/>
      <c r="Q585" s="237"/>
      <c r="R585" s="237"/>
      <c r="S585" s="237"/>
      <c r="T585" s="23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39" t="s">
        <v>137</v>
      </c>
      <c r="AU585" s="239" t="s">
        <v>81</v>
      </c>
      <c r="AV585" s="14" t="s">
        <v>81</v>
      </c>
      <c r="AW585" s="14" t="s">
        <v>33</v>
      </c>
      <c r="AX585" s="14" t="s">
        <v>71</v>
      </c>
      <c r="AY585" s="239" t="s">
        <v>127</v>
      </c>
    </row>
    <row r="586" s="15" customFormat="1">
      <c r="A586" s="15"/>
      <c r="B586" s="240"/>
      <c r="C586" s="241"/>
      <c r="D586" s="220" t="s">
        <v>137</v>
      </c>
      <c r="E586" s="242" t="s">
        <v>19</v>
      </c>
      <c r="F586" s="243" t="s">
        <v>142</v>
      </c>
      <c r="G586" s="241"/>
      <c r="H586" s="244">
        <v>28.559999999999999</v>
      </c>
      <c r="I586" s="245"/>
      <c r="J586" s="241"/>
      <c r="K586" s="241"/>
      <c r="L586" s="246"/>
      <c r="M586" s="247"/>
      <c r="N586" s="248"/>
      <c r="O586" s="248"/>
      <c r="P586" s="248"/>
      <c r="Q586" s="248"/>
      <c r="R586" s="248"/>
      <c r="S586" s="248"/>
      <c r="T586" s="249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50" t="s">
        <v>137</v>
      </c>
      <c r="AU586" s="250" t="s">
        <v>81</v>
      </c>
      <c r="AV586" s="15" t="s">
        <v>135</v>
      </c>
      <c r="AW586" s="15" t="s">
        <v>33</v>
      </c>
      <c r="AX586" s="15" t="s">
        <v>79</v>
      </c>
      <c r="AY586" s="250" t="s">
        <v>127</v>
      </c>
    </row>
    <row r="587" s="2" customFormat="1" ht="14.4" customHeight="1">
      <c r="A587" s="39"/>
      <c r="B587" s="40"/>
      <c r="C587" s="205" t="s">
        <v>598</v>
      </c>
      <c r="D587" s="205" t="s">
        <v>130</v>
      </c>
      <c r="E587" s="206" t="s">
        <v>599</v>
      </c>
      <c r="F587" s="207" t="s">
        <v>600</v>
      </c>
      <c r="G587" s="208" t="s">
        <v>152</v>
      </c>
      <c r="H587" s="209">
        <v>28.98</v>
      </c>
      <c r="I587" s="210"/>
      <c r="J587" s="211">
        <f>ROUND(I587*H587,2)</f>
        <v>0</v>
      </c>
      <c r="K587" s="207" t="s">
        <v>134</v>
      </c>
      <c r="L587" s="45"/>
      <c r="M587" s="212" t="s">
        <v>19</v>
      </c>
      <c r="N587" s="213" t="s">
        <v>42</v>
      </c>
      <c r="O587" s="85"/>
      <c r="P587" s="214">
        <f>O587*H587</f>
        <v>0</v>
      </c>
      <c r="Q587" s="214">
        <v>0</v>
      </c>
      <c r="R587" s="214">
        <f>Q587*H587</f>
        <v>0</v>
      </c>
      <c r="S587" s="214">
        <v>0.0025000000000000001</v>
      </c>
      <c r="T587" s="215">
        <f>S587*H587</f>
        <v>0.072450000000000001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16" t="s">
        <v>234</v>
      </c>
      <c r="AT587" s="216" t="s">
        <v>130</v>
      </c>
      <c r="AU587" s="216" t="s">
        <v>81</v>
      </c>
      <c r="AY587" s="18" t="s">
        <v>127</v>
      </c>
      <c r="BE587" s="217">
        <f>IF(N587="základní",J587,0)</f>
        <v>0</v>
      </c>
      <c r="BF587" s="217">
        <f>IF(N587="snížená",J587,0)</f>
        <v>0</v>
      </c>
      <c r="BG587" s="217">
        <f>IF(N587="zákl. přenesená",J587,0)</f>
        <v>0</v>
      </c>
      <c r="BH587" s="217">
        <f>IF(N587="sníž. přenesená",J587,0)</f>
        <v>0</v>
      </c>
      <c r="BI587" s="217">
        <f>IF(N587="nulová",J587,0)</f>
        <v>0</v>
      </c>
      <c r="BJ587" s="18" t="s">
        <v>79</v>
      </c>
      <c r="BK587" s="217">
        <f>ROUND(I587*H587,2)</f>
        <v>0</v>
      </c>
      <c r="BL587" s="18" t="s">
        <v>234</v>
      </c>
      <c r="BM587" s="216" t="s">
        <v>601</v>
      </c>
    </row>
    <row r="588" s="13" customFormat="1">
      <c r="A588" s="13"/>
      <c r="B588" s="218"/>
      <c r="C588" s="219"/>
      <c r="D588" s="220" t="s">
        <v>137</v>
      </c>
      <c r="E588" s="221" t="s">
        <v>19</v>
      </c>
      <c r="F588" s="222" t="s">
        <v>287</v>
      </c>
      <c r="G588" s="219"/>
      <c r="H588" s="221" t="s">
        <v>19</v>
      </c>
      <c r="I588" s="223"/>
      <c r="J588" s="219"/>
      <c r="K588" s="219"/>
      <c r="L588" s="224"/>
      <c r="M588" s="225"/>
      <c r="N588" s="226"/>
      <c r="O588" s="226"/>
      <c r="P588" s="226"/>
      <c r="Q588" s="226"/>
      <c r="R588" s="226"/>
      <c r="S588" s="226"/>
      <c r="T588" s="227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28" t="s">
        <v>137</v>
      </c>
      <c r="AU588" s="228" t="s">
        <v>81</v>
      </c>
      <c r="AV588" s="13" t="s">
        <v>79</v>
      </c>
      <c r="AW588" s="13" t="s">
        <v>33</v>
      </c>
      <c r="AX588" s="13" t="s">
        <v>71</v>
      </c>
      <c r="AY588" s="228" t="s">
        <v>127</v>
      </c>
    </row>
    <row r="589" s="13" customFormat="1">
      <c r="A589" s="13"/>
      <c r="B589" s="218"/>
      <c r="C589" s="219"/>
      <c r="D589" s="220" t="s">
        <v>137</v>
      </c>
      <c r="E589" s="221" t="s">
        <v>19</v>
      </c>
      <c r="F589" s="222" t="s">
        <v>160</v>
      </c>
      <c r="G589" s="219"/>
      <c r="H589" s="221" t="s">
        <v>19</v>
      </c>
      <c r="I589" s="223"/>
      <c r="J589" s="219"/>
      <c r="K589" s="219"/>
      <c r="L589" s="224"/>
      <c r="M589" s="225"/>
      <c r="N589" s="226"/>
      <c r="O589" s="226"/>
      <c r="P589" s="226"/>
      <c r="Q589" s="226"/>
      <c r="R589" s="226"/>
      <c r="S589" s="226"/>
      <c r="T589" s="227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28" t="s">
        <v>137</v>
      </c>
      <c r="AU589" s="228" t="s">
        <v>81</v>
      </c>
      <c r="AV589" s="13" t="s">
        <v>79</v>
      </c>
      <c r="AW589" s="13" t="s">
        <v>33</v>
      </c>
      <c r="AX589" s="13" t="s">
        <v>71</v>
      </c>
      <c r="AY589" s="228" t="s">
        <v>127</v>
      </c>
    </row>
    <row r="590" s="14" customFormat="1">
      <c r="A590" s="14"/>
      <c r="B590" s="229"/>
      <c r="C590" s="230"/>
      <c r="D590" s="220" t="s">
        <v>137</v>
      </c>
      <c r="E590" s="231" t="s">
        <v>19</v>
      </c>
      <c r="F590" s="232" t="s">
        <v>602</v>
      </c>
      <c r="G590" s="230"/>
      <c r="H590" s="233">
        <v>28.98</v>
      </c>
      <c r="I590" s="234"/>
      <c r="J590" s="230"/>
      <c r="K590" s="230"/>
      <c r="L590" s="235"/>
      <c r="M590" s="236"/>
      <c r="N590" s="237"/>
      <c r="O590" s="237"/>
      <c r="P590" s="237"/>
      <c r="Q590" s="237"/>
      <c r="R590" s="237"/>
      <c r="S590" s="237"/>
      <c r="T590" s="238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39" t="s">
        <v>137</v>
      </c>
      <c r="AU590" s="239" t="s">
        <v>81</v>
      </c>
      <c r="AV590" s="14" t="s">
        <v>81</v>
      </c>
      <c r="AW590" s="14" t="s">
        <v>33</v>
      </c>
      <c r="AX590" s="14" t="s">
        <v>71</v>
      </c>
      <c r="AY590" s="239" t="s">
        <v>127</v>
      </c>
    </row>
    <row r="591" s="15" customFormat="1">
      <c r="A591" s="15"/>
      <c r="B591" s="240"/>
      <c r="C591" s="241"/>
      <c r="D591" s="220" t="s">
        <v>137</v>
      </c>
      <c r="E591" s="242" t="s">
        <v>19</v>
      </c>
      <c r="F591" s="243" t="s">
        <v>142</v>
      </c>
      <c r="G591" s="241"/>
      <c r="H591" s="244">
        <v>28.98</v>
      </c>
      <c r="I591" s="245"/>
      <c r="J591" s="241"/>
      <c r="K591" s="241"/>
      <c r="L591" s="246"/>
      <c r="M591" s="247"/>
      <c r="N591" s="248"/>
      <c r="O591" s="248"/>
      <c r="P591" s="248"/>
      <c r="Q591" s="248"/>
      <c r="R591" s="248"/>
      <c r="S591" s="248"/>
      <c r="T591" s="249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50" t="s">
        <v>137</v>
      </c>
      <c r="AU591" s="250" t="s">
        <v>81</v>
      </c>
      <c r="AV591" s="15" t="s">
        <v>135</v>
      </c>
      <c r="AW591" s="15" t="s">
        <v>33</v>
      </c>
      <c r="AX591" s="15" t="s">
        <v>79</v>
      </c>
      <c r="AY591" s="250" t="s">
        <v>127</v>
      </c>
    </row>
    <row r="592" s="2" customFormat="1" ht="14.4" customHeight="1">
      <c r="A592" s="39"/>
      <c r="B592" s="40"/>
      <c r="C592" s="205" t="s">
        <v>603</v>
      </c>
      <c r="D592" s="205" t="s">
        <v>130</v>
      </c>
      <c r="E592" s="206" t="s">
        <v>604</v>
      </c>
      <c r="F592" s="207" t="s">
        <v>605</v>
      </c>
      <c r="G592" s="208" t="s">
        <v>152</v>
      </c>
      <c r="H592" s="209">
        <v>28.559999999999999</v>
      </c>
      <c r="I592" s="210"/>
      <c r="J592" s="211">
        <f>ROUND(I592*H592,2)</f>
        <v>0</v>
      </c>
      <c r="K592" s="207" t="s">
        <v>134</v>
      </c>
      <c r="L592" s="45"/>
      <c r="M592" s="212" t="s">
        <v>19</v>
      </c>
      <c r="N592" s="213" t="s">
        <v>42</v>
      </c>
      <c r="O592" s="85"/>
      <c r="P592" s="214">
        <f>O592*H592</f>
        <v>0</v>
      </c>
      <c r="Q592" s="214">
        <v>0.00029999999999999997</v>
      </c>
      <c r="R592" s="214">
        <f>Q592*H592</f>
        <v>0.0085679999999999992</v>
      </c>
      <c r="S592" s="214">
        <v>0</v>
      </c>
      <c r="T592" s="215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16" t="s">
        <v>234</v>
      </c>
      <c r="AT592" s="216" t="s">
        <v>130</v>
      </c>
      <c r="AU592" s="216" t="s">
        <v>81</v>
      </c>
      <c r="AY592" s="18" t="s">
        <v>127</v>
      </c>
      <c r="BE592" s="217">
        <f>IF(N592="základní",J592,0)</f>
        <v>0</v>
      </c>
      <c r="BF592" s="217">
        <f>IF(N592="snížená",J592,0)</f>
        <v>0</v>
      </c>
      <c r="BG592" s="217">
        <f>IF(N592="zákl. přenesená",J592,0)</f>
        <v>0</v>
      </c>
      <c r="BH592" s="217">
        <f>IF(N592="sníž. přenesená",J592,0)</f>
        <v>0</v>
      </c>
      <c r="BI592" s="217">
        <f>IF(N592="nulová",J592,0)</f>
        <v>0</v>
      </c>
      <c r="BJ592" s="18" t="s">
        <v>79</v>
      </c>
      <c r="BK592" s="217">
        <f>ROUND(I592*H592,2)</f>
        <v>0</v>
      </c>
      <c r="BL592" s="18" t="s">
        <v>234</v>
      </c>
      <c r="BM592" s="216" t="s">
        <v>606</v>
      </c>
    </row>
    <row r="593" s="13" customFormat="1">
      <c r="A593" s="13"/>
      <c r="B593" s="218"/>
      <c r="C593" s="219"/>
      <c r="D593" s="220" t="s">
        <v>137</v>
      </c>
      <c r="E593" s="221" t="s">
        <v>19</v>
      </c>
      <c r="F593" s="222" t="s">
        <v>138</v>
      </c>
      <c r="G593" s="219"/>
      <c r="H593" s="221" t="s">
        <v>19</v>
      </c>
      <c r="I593" s="223"/>
      <c r="J593" s="219"/>
      <c r="K593" s="219"/>
      <c r="L593" s="224"/>
      <c r="M593" s="225"/>
      <c r="N593" s="226"/>
      <c r="O593" s="226"/>
      <c r="P593" s="226"/>
      <c r="Q593" s="226"/>
      <c r="R593" s="226"/>
      <c r="S593" s="226"/>
      <c r="T593" s="227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28" t="s">
        <v>137</v>
      </c>
      <c r="AU593" s="228" t="s">
        <v>81</v>
      </c>
      <c r="AV593" s="13" t="s">
        <v>79</v>
      </c>
      <c r="AW593" s="13" t="s">
        <v>33</v>
      </c>
      <c r="AX593" s="13" t="s">
        <v>71</v>
      </c>
      <c r="AY593" s="228" t="s">
        <v>127</v>
      </c>
    </row>
    <row r="594" s="13" customFormat="1">
      <c r="A594" s="13"/>
      <c r="B594" s="218"/>
      <c r="C594" s="219"/>
      <c r="D594" s="220" t="s">
        <v>137</v>
      </c>
      <c r="E594" s="221" t="s">
        <v>19</v>
      </c>
      <c r="F594" s="222" t="s">
        <v>160</v>
      </c>
      <c r="G594" s="219"/>
      <c r="H594" s="221" t="s">
        <v>19</v>
      </c>
      <c r="I594" s="223"/>
      <c r="J594" s="219"/>
      <c r="K594" s="219"/>
      <c r="L594" s="224"/>
      <c r="M594" s="225"/>
      <c r="N594" s="226"/>
      <c r="O594" s="226"/>
      <c r="P594" s="226"/>
      <c r="Q594" s="226"/>
      <c r="R594" s="226"/>
      <c r="S594" s="226"/>
      <c r="T594" s="227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28" t="s">
        <v>137</v>
      </c>
      <c r="AU594" s="228" t="s">
        <v>81</v>
      </c>
      <c r="AV594" s="13" t="s">
        <v>79</v>
      </c>
      <c r="AW594" s="13" t="s">
        <v>33</v>
      </c>
      <c r="AX594" s="13" t="s">
        <v>71</v>
      </c>
      <c r="AY594" s="228" t="s">
        <v>127</v>
      </c>
    </row>
    <row r="595" s="14" customFormat="1">
      <c r="A595" s="14"/>
      <c r="B595" s="229"/>
      <c r="C595" s="230"/>
      <c r="D595" s="220" t="s">
        <v>137</v>
      </c>
      <c r="E595" s="231" t="s">
        <v>19</v>
      </c>
      <c r="F595" s="232" t="s">
        <v>174</v>
      </c>
      <c r="G595" s="230"/>
      <c r="H595" s="233">
        <v>13.960000000000001</v>
      </c>
      <c r="I595" s="234"/>
      <c r="J595" s="230"/>
      <c r="K595" s="230"/>
      <c r="L595" s="235"/>
      <c r="M595" s="236"/>
      <c r="N595" s="237"/>
      <c r="O595" s="237"/>
      <c r="P595" s="237"/>
      <c r="Q595" s="237"/>
      <c r="R595" s="237"/>
      <c r="S595" s="237"/>
      <c r="T595" s="238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39" t="s">
        <v>137</v>
      </c>
      <c r="AU595" s="239" t="s">
        <v>81</v>
      </c>
      <c r="AV595" s="14" t="s">
        <v>81</v>
      </c>
      <c r="AW595" s="14" t="s">
        <v>33</v>
      </c>
      <c r="AX595" s="14" t="s">
        <v>71</v>
      </c>
      <c r="AY595" s="239" t="s">
        <v>127</v>
      </c>
    </row>
    <row r="596" s="13" customFormat="1">
      <c r="A596" s="13"/>
      <c r="B596" s="218"/>
      <c r="C596" s="219"/>
      <c r="D596" s="220" t="s">
        <v>137</v>
      </c>
      <c r="E596" s="221" t="s">
        <v>19</v>
      </c>
      <c r="F596" s="222" t="s">
        <v>585</v>
      </c>
      <c r="G596" s="219"/>
      <c r="H596" s="221" t="s">
        <v>19</v>
      </c>
      <c r="I596" s="223"/>
      <c r="J596" s="219"/>
      <c r="K596" s="219"/>
      <c r="L596" s="224"/>
      <c r="M596" s="225"/>
      <c r="N596" s="226"/>
      <c r="O596" s="226"/>
      <c r="P596" s="226"/>
      <c r="Q596" s="226"/>
      <c r="R596" s="226"/>
      <c r="S596" s="226"/>
      <c r="T596" s="227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28" t="s">
        <v>137</v>
      </c>
      <c r="AU596" s="228" t="s">
        <v>81</v>
      </c>
      <c r="AV596" s="13" t="s">
        <v>79</v>
      </c>
      <c r="AW596" s="13" t="s">
        <v>33</v>
      </c>
      <c r="AX596" s="13" t="s">
        <v>71</v>
      </c>
      <c r="AY596" s="228" t="s">
        <v>127</v>
      </c>
    </row>
    <row r="597" s="14" customFormat="1">
      <c r="A597" s="14"/>
      <c r="B597" s="229"/>
      <c r="C597" s="230"/>
      <c r="D597" s="220" t="s">
        <v>137</v>
      </c>
      <c r="E597" s="231" t="s">
        <v>19</v>
      </c>
      <c r="F597" s="232" t="s">
        <v>176</v>
      </c>
      <c r="G597" s="230"/>
      <c r="H597" s="233">
        <v>14.6</v>
      </c>
      <c r="I597" s="234"/>
      <c r="J597" s="230"/>
      <c r="K597" s="230"/>
      <c r="L597" s="235"/>
      <c r="M597" s="236"/>
      <c r="N597" s="237"/>
      <c r="O597" s="237"/>
      <c r="P597" s="237"/>
      <c r="Q597" s="237"/>
      <c r="R597" s="237"/>
      <c r="S597" s="237"/>
      <c r="T597" s="238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39" t="s">
        <v>137</v>
      </c>
      <c r="AU597" s="239" t="s">
        <v>81</v>
      </c>
      <c r="AV597" s="14" t="s">
        <v>81</v>
      </c>
      <c r="AW597" s="14" t="s">
        <v>33</v>
      </c>
      <c r="AX597" s="14" t="s">
        <v>71</v>
      </c>
      <c r="AY597" s="239" t="s">
        <v>127</v>
      </c>
    </row>
    <row r="598" s="15" customFormat="1">
      <c r="A598" s="15"/>
      <c r="B598" s="240"/>
      <c r="C598" s="241"/>
      <c r="D598" s="220" t="s">
        <v>137</v>
      </c>
      <c r="E598" s="242" t="s">
        <v>19</v>
      </c>
      <c r="F598" s="243" t="s">
        <v>142</v>
      </c>
      <c r="G598" s="241"/>
      <c r="H598" s="244">
        <v>28.559999999999999</v>
      </c>
      <c r="I598" s="245"/>
      <c r="J598" s="241"/>
      <c r="K598" s="241"/>
      <c r="L598" s="246"/>
      <c r="M598" s="247"/>
      <c r="N598" s="248"/>
      <c r="O598" s="248"/>
      <c r="P598" s="248"/>
      <c r="Q598" s="248"/>
      <c r="R598" s="248"/>
      <c r="S598" s="248"/>
      <c r="T598" s="249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50" t="s">
        <v>137</v>
      </c>
      <c r="AU598" s="250" t="s">
        <v>81</v>
      </c>
      <c r="AV598" s="15" t="s">
        <v>135</v>
      </c>
      <c r="AW598" s="15" t="s">
        <v>33</v>
      </c>
      <c r="AX598" s="15" t="s">
        <v>79</v>
      </c>
      <c r="AY598" s="250" t="s">
        <v>127</v>
      </c>
    </row>
    <row r="599" s="2" customFormat="1" ht="14.4" customHeight="1">
      <c r="A599" s="39"/>
      <c r="B599" s="40"/>
      <c r="C599" s="251" t="s">
        <v>607</v>
      </c>
      <c r="D599" s="251" t="s">
        <v>246</v>
      </c>
      <c r="E599" s="252" t="s">
        <v>608</v>
      </c>
      <c r="F599" s="253" t="s">
        <v>609</v>
      </c>
      <c r="G599" s="254" t="s">
        <v>152</v>
      </c>
      <c r="H599" s="255">
        <v>31.416</v>
      </c>
      <c r="I599" s="256"/>
      <c r="J599" s="257">
        <f>ROUND(I599*H599,2)</f>
        <v>0</v>
      </c>
      <c r="K599" s="253" t="s">
        <v>134</v>
      </c>
      <c r="L599" s="258"/>
      <c r="M599" s="259" t="s">
        <v>19</v>
      </c>
      <c r="N599" s="260" t="s">
        <v>42</v>
      </c>
      <c r="O599" s="85"/>
      <c r="P599" s="214">
        <f>O599*H599</f>
        <v>0</v>
      </c>
      <c r="Q599" s="214">
        <v>0.0028300000000000001</v>
      </c>
      <c r="R599" s="214">
        <f>Q599*H599</f>
        <v>0.088907280000000005</v>
      </c>
      <c r="S599" s="214">
        <v>0</v>
      </c>
      <c r="T599" s="215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16" t="s">
        <v>315</v>
      </c>
      <c r="AT599" s="216" t="s">
        <v>246</v>
      </c>
      <c r="AU599" s="216" t="s">
        <v>81</v>
      </c>
      <c r="AY599" s="18" t="s">
        <v>127</v>
      </c>
      <c r="BE599" s="217">
        <f>IF(N599="základní",J599,0)</f>
        <v>0</v>
      </c>
      <c r="BF599" s="217">
        <f>IF(N599="snížená",J599,0)</f>
        <v>0</v>
      </c>
      <c r="BG599" s="217">
        <f>IF(N599="zákl. přenesená",J599,0)</f>
        <v>0</v>
      </c>
      <c r="BH599" s="217">
        <f>IF(N599="sníž. přenesená",J599,0)</f>
        <v>0</v>
      </c>
      <c r="BI599" s="217">
        <f>IF(N599="nulová",J599,0)</f>
        <v>0</v>
      </c>
      <c r="BJ599" s="18" t="s">
        <v>79</v>
      </c>
      <c r="BK599" s="217">
        <f>ROUND(I599*H599,2)</f>
        <v>0</v>
      </c>
      <c r="BL599" s="18" t="s">
        <v>234</v>
      </c>
      <c r="BM599" s="216" t="s">
        <v>610</v>
      </c>
    </row>
    <row r="600" s="13" customFormat="1">
      <c r="A600" s="13"/>
      <c r="B600" s="218"/>
      <c r="C600" s="219"/>
      <c r="D600" s="220" t="s">
        <v>137</v>
      </c>
      <c r="E600" s="221" t="s">
        <v>19</v>
      </c>
      <c r="F600" s="222" t="s">
        <v>138</v>
      </c>
      <c r="G600" s="219"/>
      <c r="H600" s="221" t="s">
        <v>19</v>
      </c>
      <c r="I600" s="223"/>
      <c r="J600" s="219"/>
      <c r="K600" s="219"/>
      <c r="L600" s="224"/>
      <c r="M600" s="225"/>
      <c r="N600" s="226"/>
      <c r="O600" s="226"/>
      <c r="P600" s="226"/>
      <c r="Q600" s="226"/>
      <c r="R600" s="226"/>
      <c r="S600" s="226"/>
      <c r="T600" s="227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28" t="s">
        <v>137</v>
      </c>
      <c r="AU600" s="228" t="s">
        <v>81</v>
      </c>
      <c r="AV600" s="13" t="s">
        <v>79</v>
      </c>
      <c r="AW600" s="13" t="s">
        <v>33</v>
      </c>
      <c r="AX600" s="13" t="s">
        <v>71</v>
      </c>
      <c r="AY600" s="228" t="s">
        <v>127</v>
      </c>
    </row>
    <row r="601" s="13" customFormat="1">
      <c r="A601" s="13"/>
      <c r="B601" s="218"/>
      <c r="C601" s="219"/>
      <c r="D601" s="220" t="s">
        <v>137</v>
      </c>
      <c r="E601" s="221" t="s">
        <v>19</v>
      </c>
      <c r="F601" s="222" t="s">
        <v>160</v>
      </c>
      <c r="G601" s="219"/>
      <c r="H601" s="221" t="s">
        <v>19</v>
      </c>
      <c r="I601" s="223"/>
      <c r="J601" s="219"/>
      <c r="K601" s="219"/>
      <c r="L601" s="224"/>
      <c r="M601" s="225"/>
      <c r="N601" s="226"/>
      <c r="O601" s="226"/>
      <c r="P601" s="226"/>
      <c r="Q601" s="226"/>
      <c r="R601" s="226"/>
      <c r="S601" s="226"/>
      <c r="T601" s="227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28" t="s">
        <v>137</v>
      </c>
      <c r="AU601" s="228" t="s">
        <v>81</v>
      </c>
      <c r="AV601" s="13" t="s">
        <v>79</v>
      </c>
      <c r="AW601" s="13" t="s">
        <v>33</v>
      </c>
      <c r="AX601" s="13" t="s">
        <v>71</v>
      </c>
      <c r="AY601" s="228" t="s">
        <v>127</v>
      </c>
    </row>
    <row r="602" s="14" customFormat="1">
      <c r="A602" s="14"/>
      <c r="B602" s="229"/>
      <c r="C602" s="230"/>
      <c r="D602" s="220" t="s">
        <v>137</v>
      </c>
      <c r="E602" s="231" t="s">
        <v>19</v>
      </c>
      <c r="F602" s="232" t="s">
        <v>174</v>
      </c>
      <c r="G602" s="230"/>
      <c r="H602" s="233">
        <v>13.960000000000001</v>
      </c>
      <c r="I602" s="234"/>
      <c r="J602" s="230"/>
      <c r="K602" s="230"/>
      <c r="L602" s="235"/>
      <c r="M602" s="236"/>
      <c r="N602" s="237"/>
      <c r="O602" s="237"/>
      <c r="P602" s="237"/>
      <c r="Q602" s="237"/>
      <c r="R602" s="237"/>
      <c r="S602" s="237"/>
      <c r="T602" s="238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39" t="s">
        <v>137</v>
      </c>
      <c r="AU602" s="239" t="s">
        <v>81</v>
      </c>
      <c r="AV602" s="14" t="s">
        <v>81</v>
      </c>
      <c r="AW602" s="14" t="s">
        <v>33</v>
      </c>
      <c r="AX602" s="14" t="s">
        <v>71</v>
      </c>
      <c r="AY602" s="239" t="s">
        <v>127</v>
      </c>
    </row>
    <row r="603" s="13" customFormat="1">
      <c r="A603" s="13"/>
      <c r="B603" s="218"/>
      <c r="C603" s="219"/>
      <c r="D603" s="220" t="s">
        <v>137</v>
      </c>
      <c r="E603" s="221" t="s">
        <v>19</v>
      </c>
      <c r="F603" s="222" t="s">
        <v>585</v>
      </c>
      <c r="G603" s="219"/>
      <c r="H603" s="221" t="s">
        <v>19</v>
      </c>
      <c r="I603" s="223"/>
      <c r="J603" s="219"/>
      <c r="K603" s="219"/>
      <c r="L603" s="224"/>
      <c r="M603" s="225"/>
      <c r="N603" s="226"/>
      <c r="O603" s="226"/>
      <c r="P603" s="226"/>
      <c r="Q603" s="226"/>
      <c r="R603" s="226"/>
      <c r="S603" s="226"/>
      <c r="T603" s="227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28" t="s">
        <v>137</v>
      </c>
      <c r="AU603" s="228" t="s">
        <v>81</v>
      </c>
      <c r="AV603" s="13" t="s">
        <v>79</v>
      </c>
      <c r="AW603" s="13" t="s">
        <v>33</v>
      </c>
      <c r="AX603" s="13" t="s">
        <v>71</v>
      </c>
      <c r="AY603" s="228" t="s">
        <v>127</v>
      </c>
    </row>
    <row r="604" s="14" customFormat="1">
      <c r="A604" s="14"/>
      <c r="B604" s="229"/>
      <c r="C604" s="230"/>
      <c r="D604" s="220" t="s">
        <v>137</v>
      </c>
      <c r="E604" s="231" t="s">
        <v>19</v>
      </c>
      <c r="F604" s="232" t="s">
        <v>176</v>
      </c>
      <c r="G604" s="230"/>
      <c r="H604" s="233">
        <v>14.6</v>
      </c>
      <c r="I604" s="234"/>
      <c r="J604" s="230"/>
      <c r="K604" s="230"/>
      <c r="L604" s="235"/>
      <c r="M604" s="236"/>
      <c r="N604" s="237"/>
      <c r="O604" s="237"/>
      <c r="P604" s="237"/>
      <c r="Q604" s="237"/>
      <c r="R604" s="237"/>
      <c r="S604" s="237"/>
      <c r="T604" s="23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39" t="s">
        <v>137</v>
      </c>
      <c r="AU604" s="239" t="s">
        <v>81</v>
      </c>
      <c r="AV604" s="14" t="s">
        <v>81</v>
      </c>
      <c r="AW604" s="14" t="s">
        <v>33</v>
      </c>
      <c r="AX604" s="14" t="s">
        <v>71</v>
      </c>
      <c r="AY604" s="239" t="s">
        <v>127</v>
      </c>
    </row>
    <row r="605" s="15" customFormat="1">
      <c r="A605" s="15"/>
      <c r="B605" s="240"/>
      <c r="C605" s="241"/>
      <c r="D605" s="220" t="s">
        <v>137</v>
      </c>
      <c r="E605" s="242" t="s">
        <v>19</v>
      </c>
      <c r="F605" s="243" t="s">
        <v>142</v>
      </c>
      <c r="G605" s="241"/>
      <c r="H605" s="244">
        <v>28.559999999999999</v>
      </c>
      <c r="I605" s="245"/>
      <c r="J605" s="241"/>
      <c r="K605" s="241"/>
      <c r="L605" s="246"/>
      <c r="M605" s="247"/>
      <c r="N605" s="248"/>
      <c r="O605" s="248"/>
      <c r="P605" s="248"/>
      <c r="Q605" s="248"/>
      <c r="R605" s="248"/>
      <c r="S605" s="248"/>
      <c r="T605" s="249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50" t="s">
        <v>137</v>
      </c>
      <c r="AU605" s="250" t="s">
        <v>81</v>
      </c>
      <c r="AV605" s="15" t="s">
        <v>135</v>
      </c>
      <c r="AW605" s="15" t="s">
        <v>33</v>
      </c>
      <c r="AX605" s="15" t="s">
        <v>79</v>
      </c>
      <c r="AY605" s="250" t="s">
        <v>127</v>
      </c>
    </row>
    <row r="606" s="14" customFormat="1">
      <c r="A606" s="14"/>
      <c r="B606" s="229"/>
      <c r="C606" s="230"/>
      <c r="D606" s="220" t="s">
        <v>137</v>
      </c>
      <c r="E606" s="230"/>
      <c r="F606" s="232" t="s">
        <v>611</v>
      </c>
      <c r="G606" s="230"/>
      <c r="H606" s="233">
        <v>31.416</v>
      </c>
      <c r="I606" s="234"/>
      <c r="J606" s="230"/>
      <c r="K606" s="230"/>
      <c r="L606" s="235"/>
      <c r="M606" s="236"/>
      <c r="N606" s="237"/>
      <c r="O606" s="237"/>
      <c r="P606" s="237"/>
      <c r="Q606" s="237"/>
      <c r="R606" s="237"/>
      <c r="S606" s="237"/>
      <c r="T606" s="23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39" t="s">
        <v>137</v>
      </c>
      <c r="AU606" s="239" t="s">
        <v>81</v>
      </c>
      <c r="AV606" s="14" t="s">
        <v>81</v>
      </c>
      <c r="AW606" s="14" t="s">
        <v>4</v>
      </c>
      <c r="AX606" s="14" t="s">
        <v>79</v>
      </c>
      <c r="AY606" s="239" t="s">
        <v>127</v>
      </c>
    </row>
    <row r="607" s="2" customFormat="1" ht="24.15" customHeight="1">
      <c r="A607" s="39"/>
      <c r="B607" s="40"/>
      <c r="C607" s="205" t="s">
        <v>612</v>
      </c>
      <c r="D607" s="205" t="s">
        <v>130</v>
      </c>
      <c r="E607" s="206" t="s">
        <v>613</v>
      </c>
      <c r="F607" s="207" t="s">
        <v>614</v>
      </c>
      <c r="G607" s="208" t="s">
        <v>369</v>
      </c>
      <c r="H607" s="261"/>
      <c r="I607" s="210"/>
      <c r="J607" s="211">
        <f>ROUND(I607*H607,2)</f>
        <v>0</v>
      </c>
      <c r="K607" s="207" t="s">
        <v>134</v>
      </c>
      <c r="L607" s="45"/>
      <c r="M607" s="212" t="s">
        <v>19</v>
      </c>
      <c r="N607" s="213" t="s">
        <v>42</v>
      </c>
      <c r="O607" s="85"/>
      <c r="P607" s="214">
        <f>O607*H607</f>
        <v>0</v>
      </c>
      <c r="Q607" s="214">
        <v>0</v>
      </c>
      <c r="R607" s="214">
        <f>Q607*H607</f>
        <v>0</v>
      </c>
      <c r="S607" s="214">
        <v>0</v>
      </c>
      <c r="T607" s="215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16" t="s">
        <v>234</v>
      </c>
      <c r="AT607" s="216" t="s">
        <v>130</v>
      </c>
      <c r="AU607" s="216" t="s">
        <v>81</v>
      </c>
      <c r="AY607" s="18" t="s">
        <v>127</v>
      </c>
      <c r="BE607" s="217">
        <f>IF(N607="základní",J607,0)</f>
        <v>0</v>
      </c>
      <c r="BF607" s="217">
        <f>IF(N607="snížená",J607,0)</f>
        <v>0</v>
      </c>
      <c r="BG607" s="217">
        <f>IF(N607="zákl. přenesená",J607,0)</f>
        <v>0</v>
      </c>
      <c r="BH607" s="217">
        <f>IF(N607="sníž. přenesená",J607,0)</f>
        <v>0</v>
      </c>
      <c r="BI607" s="217">
        <f>IF(N607="nulová",J607,0)</f>
        <v>0</v>
      </c>
      <c r="BJ607" s="18" t="s">
        <v>79</v>
      </c>
      <c r="BK607" s="217">
        <f>ROUND(I607*H607,2)</f>
        <v>0</v>
      </c>
      <c r="BL607" s="18" t="s">
        <v>234</v>
      </c>
      <c r="BM607" s="216" t="s">
        <v>615</v>
      </c>
    </row>
    <row r="608" s="12" customFormat="1" ht="22.8" customHeight="1">
      <c r="A608" s="12"/>
      <c r="B608" s="189"/>
      <c r="C608" s="190"/>
      <c r="D608" s="191" t="s">
        <v>70</v>
      </c>
      <c r="E608" s="203" t="s">
        <v>616</v>
      </c>
      <c r="F608" s="203" t="s">
        <v>617</v>
      </c>
      <c r="G608" s="190"/>
      <c r="H608" s="190"/>
      <c r="I608" s="193"/>
      <c r="J608" s="204">
        <f>BK608</f>
        <v>0</v>
      </c>
      <c r="K608" s="190"/>
      <c r="L608" s="195"/>
      <c r="M608" s="196"/>
      <c r="N608" s="197"/>
      <c r="O608" s="197"/>
      <c r="P608" s="198">
        <f>SUM(P609:P634)</f>
        <v>0</v>
      </c>
      <c r="Q608" s="197"/>
      <c r="R608" s="198">
        <f>SUM(R609:R634)</f>
        <v>0.81502699999999995</v>
      </c>
      <c r="S608" s="197"/>
      <c r="T608" s="199">
        <f>SUM(T609:T634)</f>
        <v>0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200" t="s">
        <v>81</v>
      </c>
      <c r="AT608" s="201" t="s">
        <v>70</v>
      </c>
      <c r="AU608" s="201" t="s">
        <v>79</v>
      </c>
      <c r="AY608" s="200" t="s">
        <v>127</v>
      </c>
      <c r="BK608" s="202">
        <f>SUM(BK609:BK634)</f>
        <v>0</v>
      </c>
    </row>
    <row r="609" s="2" customFormat="1" ht="24.15" customHeight="1">
      <c r="A609" s="39"/>
      <c r="B609" s="40"/>
      <c r="C609" s="205" t="s">
        <v>618</v>
      </c>
      <c r="D609" s="205" t="s">
        <v>130</v>
      </c>
      <c r="E609" s="206" t="s">
        <v>619</v>
      </c>
      <c r="F609" s="207" t="s">
        <v>620</v>
      </c>
      <c r="G609" s="208" t="s">
        <v>152</v>
      </c>
      <c r="H609" s="209">
        <v>41.433999999999998</v>
      </c>
      <c r="I609" s="210"/>
      <c r="J609" s="211">
        <f>ROUND(I609*H609,2)</f>
        <v>0</v>
      </c>
      <c r="K609" s="207" t="s">
        <v>134</v>
      </c>
      <c r="L609" s="45"/>
      <c r="M609" s="212" t="s">
        <v>19</v>
      </c>
      <c r="N609" s="213" t="s">
        <v>42</v>
      </c>
      <c r="O609" s="85"/>
      <c r="P609" s="214">
        <f>O609*H609</f>
        <v>0</v>
      </c>
      <c r="Q609" s="214">
        <v>0.0051999999999999998</v>
      </c>
      <c r="R609" s="214">
        <f>Q609*H609</f>
        <v>0.21545679999999998</v>
      </c>
      <c r="S609" s="214">
        <v>0</v>
      </c>
      <c r="T609" s="215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16" t="s">
        <v>234</v>
      </c>
      <c r="AT609" s="216" t="s">
        <v>130</v>
      </c>
      <c r="AU609" s="216" t="s">
        <v>81</v>
      </c>
      <c r="AY609" s="18" t="s">
        <v>127</v>
      </c>
      <c r="BE609" s="217">
        <f>IF(N609="základní",J609,0)</f>
        <v>0</v>
      </c>
      <c r="BF609" s="217">
        <f>IF(N609="snížená",J609,0)</f>
        <v>0</v>
      </c>
      <c r="BG609" s="217">
        <f>IF(N609="zákl. přenesená",J609,0)</f>
        <v>0</v>
      </c>
      <c r="BH609" s="217">
        <f>IF(N609="sníž. přenesená",J609,0)</f>
        <v>0</v>
      </c>
      <c r="BI609" s="217">
        <f>IF(N609="nulová",J609,0)</f>
        <v>0</v>
      </c>
      <c r="BJ609" s="18" t="s">
        <v>79</v>
      </c>
      <c r="BK609" s="217">
        <f>ROUND(I609*H609,2)</f>
        <v>0</v>
      </c>
      <c r="BL609" s="18" t="s">
        <v>234</v>
      </c>
      <c r="BM609" s="216" t="s">
        <v>621</v>
      </c>
    </row>
    <row r="610" s="13" customFormat="1">
      <c r="A610" s="13"/>
      <c r="B610" s="218"/>
      <c r="C610" s="219"/>
      <c r="D610" s="220" t="s">
        <v>137</v>
      </c>
      <c r="E610" s="221" t="s">
        <v>19</v>
      </c>
      <c r="F610" s="222" t="s">
        <v>138</v>
      </c>
      <c r="G610" s="219"/>
      <c r="H610" s="221" t="s">
        <v>19</v>
      </c>
      <c r="I610" s="223"/>
      <c r="J610" s="219"/>
      <c r="K610" s="219"/>
      <c r="L610" s="224"/>
      <c r="M610" s="225"/>
      <c r="N610" s="226"/>
      <c r="O610" s="226"/>
      <c r="P610" s="226"/>
      <c r="Q610" s="226"/>
      <c r="R610" s="226"/>
      <c r="S610" s="226"/>
      <c r="T610" s="227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28" t="s">
        <v>137</v>
      </c>
      <c r="AU610" s="228" t="s">
        <v>81</v>
      </c>
      <c r="AV610" s="13" t="s">
        <v>79</v>
      </c>
      <c r="AW610" s="13" t="s">
        <v>33</v>
      </c>
      <c r="AX610" s="13" t="s">
        <v>71</v>
      </c>
      <c r="AY610" s="228" t="s">
        <v>127</v>
      </c>
    </row>
    <row r="611" s="13" customFormat="1">
      <c r="A611" s="13"/>
      <c r="B611" s="218"/>
      <c r="C611" s="219"/>
      <c r="D611" s="220" t="s">
        <v>137</v>
      </c>
      <c r="E611" s="221" t="s">
        <v>19</v>
      </c>
      <c r="F611" s="222" t="s">
        <v>139</v>
      </c>
      <c r="G611" s="219"/>
      <c r="H611" s="221" t="s">
        <v>19</v>
      </c>
      <c r="I611" s="223"/>
      <c r="J611" s="219"/>
      <c r="K611" s="219"/>
      <c r="L611" s="224"/>
      <c r="M611" s="225"/>
      <c r="N611" s="226"/>
      <c r="O611" s="226"/>
      <c r="P611" s="226"/>
      <c r="Q611" s="226"/>
      <c r="R611" s="226"/>
      <c r="S611" s="226"/>
      <c r="T611" s="227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28" t="s">
        <v>137</v>
      </c>
      <c r="AU611" s="228" t="s">
        <v>81</v>
      </c>
      <c r="AV611" s="13" t="s">
        <v>79</v>
      </c>
      <c r="AW611" s="13" t="s">
        <v>33</v>
      </c>
      <c r="AX611" s="13" t="s">
        <v>71</v>
      </c>
      <c r="AY611" s="228" t="s">
        <v>127</v>
      </c>
    </row>
    <row r="612" s="14" customFormat="1">
      <c r="A612" s="14"/>
      <c r="B612" s="229"/>
      <c r="C612" s="230"/>
      <c r="D612" s="220" t="s">
        <v>137</v>
      </c>
      <c r="E612" s="231" t="s">
        <v>19</v>
      </c>
      <c r="F612" s="232" t="s">
        <v>363</v>
      </c>
      <c r="G612" s="230"/>
      <c r="H612" s="233">
        <v>48.399999999999999</v>
      </c>
      <c r="I612" s="234"/>
      <c r="J612" s="230"/>
      <c r="K612" s="230"/>
      <c r="L612" s="235"/>
      <c r="M612" s="236"/>
      <c r="N612" s="237"/>
      <c r="O612" s="237"/>
      <c r="P612" s="237"/>
      <c r="Q612" s="237"/>
      <c r="R612" s="237"/>
      <c r="S612" s="237"/>
      <c r="T612" s="238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39" t="s">
        <v>137</v>
      </c>
      <c r="AU612" s="239" t="s">
        <v>81</v>
      </c>
      <c r="AV612" s="14" t="s">
        <v>81</v>
      </c>
      <c r="AW612" s="14" t="s">
        <v>33</v>
      </c>
      <c r="AX612" s="14" t="s">
        <v>71</v>
      </c>
      <c r="AY612" s="239" t="s">
        <v>127</v>
      </c>
    </row>
    <row r="613" s="14" customFormat="1">
      <c r="A613" s="14"/>
      <c r="B613" s="229"/>
      <c r="C613" s="230"/>
      <c r="D613" s="220" t="s">
        <v>137</v>
      </c>
      <c r="E613" s="231" t="s">
        <v>19</v>
      </c>
      <c r="F613" s="232" t="s">
        <v>364</v>
      </c>
      <c r="G613" s="230"/>
      <c r="H613" s="233">
        <v>0.47999999999999998</v>
      </c>
      <c r="I613" s="234"/>
      <c r="J613" s="230"/>
      <c r="K613" s="230"/>
      <c r="L613" s="235"/>
      <c r="M613" s="236"/>
      <c r="N613" s="237"/>
      <c r="O613" s="237"/>
      <c r="P613" s="237"/>
      <c r="Q613" s="237"/>
      <c r="R613" s="237"/>
      <c r="S613" s="237"/>
      <c r="T613" s="238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39" t="s">
        <v>137</v>
      </c>
      <c r="AU613" s="239" t="s">
        <v>81</v>
      </c>
      <c r="AV613" s="14" t="s">
        <v>81</v>
      </c>
      <c r="AW613" s="14" t="s">
        <v>33</v>
      </c>
      <c r="AX613" s="14" t="s">
        <v>71</v>
      </c>
      <c r="AY613" s="239" t="s">
        <v>127</v>
      </c>
    </row>
    <row r="614" s="14" customFormat="1">
      <c r="A614" s="14"/>
      <c r="B614" s="229"/>
      <c r="C614" s="230"/>
      <c r="D614" s="220" t="s">
        <v>137</v>
      </c>
      <c r="E614" s="231" t="s">
        <v>19</v>
      </c>
      <c r="F614" s="232" t="s">
        <v>365</v>
      </c>
      <c r="G614" s="230"/>
      <c r="H614" s="233">
        <v>-7.4459999999999997</v>
      </c>
      <c r="I614" s="234"/>
      <c r="J614" s="230"/>
      <c r="K614" s="230"/>
      <c r="L614" s="235"/>
      <c r="M614" s="236"/>
      <c r="N614" s="237"/>
      <c r="O614" s="237"/>
      <c r="P614" s="237"/>
      <c r="Q614" s="237"/>
      <c r="R614" s="237"/>
      <c r="S614" s="237"/>
      <c r="T614" s="23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39" t="s">
        <v>137</v>
      </c>
      <c r="AU614" s="239" t="s">
        <v>81</v>
      </c>
      <c r="AV614" s="14" t="s">
        <v>81</v>
      </c>
      <c r="AW614" s="14" t="s">
        <v>33</v>
      </c>
      <c r="AX614" s="14" t="s">
        <v>71</v>
      </c>
      <c r="AY614" s="239" t="s">
        <v>127</v>
      </c>
    </row>
    <row r="615" s="15" customFormat="1">
      <c r="A615" s="15"/>
      <c r="B615" s="240"/>
      <c r="C615" s="241"/>
      <c r="D615" s="220" t="s">
        <v>137</v>
      </c>
      <c r="E615" s="242" t="s">
        <v>19</v>
      </c>
      <c r="F615" s="243" t="s">
        <v>142</v>
      </c>
      <c r="G615" s="241"/>
      <c r="H615" s="244">
        <v>41.433999999999998</v>
      </c>
      <c r="I615" s="245"/>
      <c r="J615" s="241"/>
      <c r="K615" s="241"/>
      <c r="L615" s="246"/>
      <c r="M615" s="247"/>
      <c r="N615" s="248"/>
      <c r="O615" s="248"/>
      <c r="P615" s="248"/>
      <c r="Q615" s="248"/>
      <c r="R615" s="248"/>
      <c r="S615" s="248"/>
      <c r="T615" s="249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50" t="s">
        <v>137</v>
      </c>
      <c r="AU615" s="250" t="s">
        <v>81</v>
      </c>
      <c r="AV615" s="15" t="s">
        <v>135</v>
      </c>
      <c r="AW615" s="15" t="s">
        <v>33</v>
      </c>
      <c r="AX615" s="15" t="s">
        <v>79</v>
      </c>
      <c r="AY615" s="250" t="s">
        <v>127</v>
      </c>
    </row>
    <row r="616" s="2" customFormat="1" ht="14.4" customHeight="1">
      <c r="A616" s="39"/>
      <c r="B616" s="40"/>
      <c r="C616" s="251" t="s">
        <v>622</v>
      </c>
      <c r="D616" s="251" t="s">
        <v>246</v>
      </c>
      <c r="E616" s="252" t="s">
        <v>623</v>
      </c>
      <c r="F616" s="253" t="s">
        <v>624</v>
      </c>
      <c r="G616" s="254" t="s">
        <v>152</v>
      </c>
      <c r="H616" s="255">
        <v>45.576999999999998</v>
      </c>
      <c r="I616" s="256"/>
      <c r="J616" s="257">
        <f>ROUND(I616*H616,2)</f>
        <v>0</v>
      </c>
      <c r="K616" s="253" t="s">
        <v>134</v>
      </c>
      <c r="L616" s="258"/>
      <c r="M616" s="259" t="s">
        <v>19</v>
      </c>
      <c r="N616" s="260" t="s">
        <v>42</v>
      </c>
      <c r="O616" s="85"/>
      <c r="P616" s="214">
        <f>O616*H616</f>
        <v>0</v>
      </c>
      <c r="Q616" s="214">
        <v>0.0126</v>
      </c>
      <c r="R616" s="214">
        <f>Q616*H616</f>
        <v>0.57427019999999995</v>
      </c>
      <c r="S616" s="214">
        <v>0</v>
      </c>
      <c r="T616" s="215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16" t="s">
        <v>315</v>
      </c>
      <c r="AT616" s="216" t="s">
        <v>246</v>
      </c>
      <c r="AU616" s="216" t="s">
        <v>81</v>
      </c>
      <c r="AY616" s="18" t="s">
        <v>127</v>
      </c>
      <c r="BE616" s="217">
        <f>IF(N616="základní",J616,0)</f>
        <v>0</v>
      </c>
      <c r="BF616" s="217">
        <f>IF(N616="snížená",J616,0)</f>
        <v>0</v>
      </c>
      <c r="BG616" s="217">
        <f>IF(N616="zákl. přenesená",J616,0)</f>
        <v>0</v>
      </c>
      <c r="BH616" s="217">
        <f>IF(N616="sníž. přenesená",J616,0)</f>
        <v>0</v>
      </c>
      <c r="BI616" s="217">
        <f>IF(N616="nulová",J616,0)</f>
        <v>0</v>
      </c>
      <c r="BJ616" s="18" t="s">
        <v>79</v>
      </c>
      <c r="BK616" s="217">
        <f>ROUND(I616*H616,2)</f>
        <v>0</v>
      </c>
      <c r="BL616" s="18" t="s">
        <v>234</v>
      </c>
      <c r="BM616" s="216" t="s">
        <v>625</v>
      </c>
    </row>
    <row r="617" s="13" customFormat="1">
      <c r="A617" s="13"/>
      <c r="B617" s="218"/>
      <c r="C617" s="219"/>
      <c r="D617" s="220" t="s">
        <v>137</v>
      </c>
      <c r="E617" s="221" t="s">
        <v>19</v>
      </c>
      <c r="F617" s="222" t="s">
        <v>138</v>
      </c>
      <c r="G617" s="219"/>
      <c r="H617" s="221" t="s">
        <v>19</v>
      </c>
      <c r="I617" s="223"/>
      <c r="J617" s="219"/>
      <c r="K617" s="219"/>
      <c r="L617" s="224"/>
      <c r="M617" s="225"/>
      <c r="N617" s="226"/>
      <c r="O617" s="226"/>
      <c r="P617" s="226"/>
      <c r="Q617" s="226"/>
      <c r="R617" s="226"/>
      <c r="S617" s="226"/>
      <c r="T617" s="227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28" t="s">
        <v>137</v>
      </c>
      <c r="AU617" s="228" t="s">
        <v>81</v>
      </c>
      <c r="AV617" s="13" t="s">
        <v>79</v>
      </c>
      <c r="AW617" s="13" t="s">
        <v>33</v>
      </c>
      <c r="AX617" s="13" t="s">
        <v>71</v>
      </c>
      <c r="AY617" s="228" t="s">
        <v>127</v>
      </c>
    </row>
    <row r="618" s="13" customFormat="1">
      <c r="A618" s="13"/>
      <c r="B618" s="218"/>
      <c r="C618" s="219"/>
      <c r="D618" s="220" t="s">
        <v>137</v>
      </c>
      <c r="E618" s="221" t="s">
        <v>19</v>
      </c>
      <c r="F618" s="222" t="s">
        <v>139</v>
      </c>
      <c r="G618" s="219"/>
      <c r="H618" s="221" t="s">
        <v>19</v>
      </c>
      <c r="I618" s="223"/>
      <c r="J618" s="219"/>
      <c r="K618" s="219"/>
      <c r="L618" s="224"/>
      <c r="M618" s="225"/>
      <c r="N618" s="226"/>
      <c r="O618" s="226"/>
      <c r="P618" s="226"/>
      <c r="Q618" s="226"/>
      <c r="R618" s="226"/>
      <c r="S618" s="226"/>
      <c r="T618" s="227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28" t="s">
        <v>137</v>
      </c>
      <c r="AU618" s="228" t="s">
        <v>81</v>
      </c>
      <c r="AV618" s="13" t="s">
        <v>79</v>
      </c>
      <c r="AW618" s="13" t="s">
        <v>33</v>
      </c>
      <c r="AX618" s="13" t="s">
        <v>71</v>
      </c>
      <c r="AY618" s="228" t="s">
        <v>127</v>
      </c>
    </row>
    <row r="619" s="14" customFormat="1">
      <c r="A619" s="14"/>
      <c r="B619" s="229"/>
      <c r="C619" s="230"/>
      <c r="D619" s="220" t="s">
        <v>137</v>
      </c>
      <c r="E619" s="231" t="s">
        <v>19</v>
      </c>
      <c r="F619" s="232" t="s">
        <v>363</v>
      </c>
      <c r="G619" s="230"/>
      <c r="H619" s="233">
        <v>48.399999999999999</v>
      </c>
      <c r="I619" s="234"/>
      <c r="J619" s="230"/>
      <c r="K619" s="230"/>
      <c r="L619" s="235"/>
      <c r="M619" s="236"/>
      <c r="N619" s="237"/>
      <c r="O619" s="237"/>
      <c r="P619" s="237"/>
      <c r="Q619" s="237"/>
      <c r="R619" s="237"/>
      <c r="S619" s="237"/>
      <c r="T619" s="238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39" t="s">
        <v>137</v>
      </c>
      <c r="AU619" s="239" t="s">
        <v>81</v>
      </c>
      <c r="AV619" s="14" t="s">
        <v>81</v>
      </c>
      <c r="AW619" s="14" t="s">
        <v>33</v>
      </c>
      <c r="AX619" s="14" t="s">
        <v>71</v>
      </c>
      <c r="AY619" s="239" t="s">
        <v>127</v>
      </c>
    </row>
    <row r="620" s="14" customFormat="1">
      <c r="A620" s="14"/>
      <c r="B620" s="229"/>
      <c r="C620" s="230"/>
      <c r="D620" s="220" t="s">
        <v>137</v>
      </c>
      <c r="E620" s="231" t="s">
        <v>19</v>
      </c>
      <c r="F620" s="232" t="s">
        <v>364</v>
      </c>
      <c r="G620" s="230"/>
      <c r="H620" s="233">
        <v>0.47999999999999998</v>
      </c>
      <c r="I620" s="234"/>
      <c r="J620" s="230"/>
      <c r="K620" s="230"/>
      <c r="L620" s="235"/>
      <c r="M620" s="236"/>
      <c r="N620" s="237"/>
      <c r="O620" s="237"/>
      <c r="P620" s="237"/>
      <c r="Q620" s="237"/>
      <c r="R620" s="237"/>
      <c r="S620" s="237"/>
      <c r="T620" s="238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39" t="s">
        <v>137</v>
      </c>
      <c r="AU620" s="239" t="s">
        <v>81</v>
      </c>
      <c r="AV620" s="14" t="s">
        <v>81</v>
      </c>
      <c r="AW620" s="14" t="s">
        <v>33</v>
      </c>
      <c r="AX620" s="14" t="s">
        <v>71</v>
      </c>
      <c r="AY620" s="239" t="s">
        <v>127</v>
      </c>
    </row>
    <row r="621" s="14" customFormat="1">
      <c r="A621" s="14"/>
      <c r="B621" s="229"/>
      <c r="C621" s="230"/>
      <c r="D621" s="220" t="s">
        <v>137</v>
      </c>
      <c r="E621" s="231" t="s">
        <v>19</v>
      </c>
      <c r="F621" s="232" t="s">
        <v>365</v>
      </c>
      <c r="G621" s="230"/>
      <c r="H621" s="233">
        <v>-7.4459999999999997</v>
      </c>
      <c r="I621" s="234"/>
      <c r="J621" s="230"/>
      <c r="K621" s="230"/>
      <c r="L621" s="235"/>
      <c r="M621" s="236"/>
      <c r="N621" s="237"/>
      <c r="O621" s="237"/>
      <c r="P621" s="237"/>
      <c r="Q621" s="237"/>
      <c r="R621" s="237"/>
      <c r="S621" s="237"/>
      <c r="T621" s="23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39" t="s">
        <v>137</v>
      </c>
      <c r="AU621" s="239" t="s">
        <v>81</v>
      </c>
      <c r="AV621" s="14" t="s">
        <v>81</v>
      </c>
      <c r="AW621" s="14" t="s">
        <v>33</v>
      </c>
      <c r="AX621" s="14" t="s">
        <v>71</v>
      </c>
      <c r="AY621" s="239" t="s">
        <v>127</v>
      </c>
    </row>
    <row r="622" s="15" customFormat="1">
      <c r="A622" s="15"/>
      <c r="B622" s="240"/>
      <c r="C622" s="241"/>
      <c r="D622" s="220" t="s">
        <v>137</v>
      </c>
      <c r="E622" s="242" t="s">
        <v>19</v>
      </c>
      <c r="F622" s="243" t="s">
        <v>142</v>
      </c>
      <c r="G622" s="241"/>
      <c r="H622" s="244">
        <v>41.433999999999998</v>
      </c>
      <c r="I622" s="245"/>
      <c r="J622" s="241"/>
      <c r="K622" s="241"/>
      <c r="L622" s="246"/>
      <c r="M622" s="247"/>
      <c r="N622" s="248"/>
      <c r="O622" s="248"/>
      <c r="P622" s="248"/>
      <c r="Q622" s="248"/>
      <c r="R622" s="248"/>
      <c r="S622" s="248"/>
      <c r="T622" s="249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50" t="s">
        <v>137</v>
      </c>
      <c r="AU622" s="250" t="s">
        <v>81</v>
      </c>
      <c r="AV622" s="15" t="s">
        <v>135</v>
      </c>
      <c r="AW622" s="15" t="s">
        <v>33</v>
      </c>
      <c r="AX622" s="15" t="s">
        <v>79</v>
      </c>
      <c r="AY622" s="250" t="s">
        <v>127</v>
      </c>
    </row>
    <row r="623" s="14" customFormat="1">
      <c r="A623" s="14"/>
      <c r="B623" s="229"/>
      <c r="C623" s="230"/>
      <c r="D623" s="220" t="s">
        <v>137</v>
      </c>
      <c r="E623" s="230"/>
      <c r="F623" s="232" t="s">
        <v>626</v>
      </c>
      <c r="G623" s="230"/>
      <c r="H623" s="233">
        <v>45.576999999999998</v>
      </c>
      <c r="I623" s="234"/>
      <c r="J623" s="230"/>
      <c r="K623" s="230"/>
      <c r="L623" s="235"/>
      <c r="M623" s="236"/>
      <c r="N623" s="237"/>
      <c r="O623" s="237"/>
      <c r="P623" s="237"/>
      <c r="Q623" s="237"/>
      <c r="R623" s="237"/>
      <c r="S623" s="237"/>
      <c r="T623" s="238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39" t="s">
        <v>137</v>
      </c>
      <c r="AU623" s="239" t="s">
        <v>81</v>
      </c>
      <c r="AV623" s="14" t="s">
        <v>81</v>
      </c>
      <c r="AW623" s="14" t="s">
        <v>4</v>
      </c>
      <c r="AX623" s="14" t="s">
        <v>79</v>
      </c>
      <c r="AY623" s="239" t="s">
        <v>127</v>
      </c>
    </row>
    <row r="624" s="2" customFormat="1" ht="14.4" customHeight="1">
      <c r="A624" s="39"/>
      <c r="B624" s="40"/>
      <c r="C624" s="205" t="s">
        <v>627</v>
      </c>
      <c r="D624" s="205" t="s">
        <v>130</v>
      </c>
      <c r="E624" s="206" t="s">
        <v>628</v>
      </c>
      <c r="F624" s="207" t="s">
        <v>629</v>
      </c>
      <c r="G624" s="208" t="s">
        <v>165</v>
      </c>
      <c r="H624" s="209">
        <v>24</v>
      </c>
      <c r="I624" s="210"/>
      <c r="J624" s="211">
        <f>ROUND(I624*H624,2)</f>
        <v>0</v>
      </c>
      <c r="K624" s="207" t="s">
        <v>134</v>
      </c>
      <c r="L624" s="45"/>
      <c r="M624" s="212" t="s">
        <v>19</v>
      </c>
      <c r="N624" s="213" t="s">
        <v>42</v>
      </c>
      <c r="O624" s="85"/>
      <c r="P624" s="214">
        <f>O624*H624</f>
        <v>0</v>
      </c>
      <c r="Q624" s="214">
        <v>0.00055000000000000003</v>
      </c>
      <c r="R624" s="214">
        <f>Q624*H624</f>
        <v>0.0132</v>
      </c>
      <c r="S624" s="214">
        <v>0</v>
      </c>
      <c r="T624" s="215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16" t="s">
        <v>234</v>
      </c>
      <c r="AT624" s="216" t="s">
        <v>130</v>
      </c>
      <c r="AU624" s="216" t="s">
        <v>81</v>
      </c>
      <c r="AY624" s="18" t="s">
        <v>127</v>
      </c>
      <c r="BE624" s="217">
        <f>IF(N624="základní",J624,0)</f>
        <v>0</v>
      </c>
      <c r="BF624" s="217">
        <f>IF(N624="snížená",J624,0)</f>
        <v>0</v>
      </c>
      <c r="BG624" s="217">
        <f>IF(N624="zákl. přenesená",J624,0)</f>
        <v>0</v>
      </c>
      <c r="BH624" s="217">
        <f>IF(N624="sníž. přenesená",J624,0)</f>
        <v>0</v>
      </c>
      <c r="BI624" s="217">
        <f>IF(N624="nulová",J624,0)</f>
        <v>0</v>
      </c>
      <c r="BJ624" s="18" t="s">
        <v>79</v>
      </c>
      <c r="BK624" s="217">
        <f>ROUND(I624*H624,2)</f>
        <v>0</v>
      </c>
      <c r="BL624" s="18" t="s">
        <v>234</v>
      </c>
      <c r="BM624" s="216" t="s">
        <v>630</v>
      </c>
    </row>
    <row r="625" s="13" customFormat="1">
      <c r="A625" s="13"/>
      <c r="B625" s="218"/>
      <c r="C625" s="219"/>
      <c r="D625" s="220" t="s">
        <v>137</v>
      </c>
      <c r="E625" s="221" t="s">
        <v>19</v>
      </c>
      <c r="F625" s="222" t="s">
        <v>138</v>
      </c>
      <c r="G625" s="219"/>
      <c r="H625" s="221" t="s">
        <v>19</v>
      </c>
      <c r="I625" s="223"/>
      <c r="J625" s="219"/>
      <c r="K625" s="219"/>
      <c r="L625" s="224"/>
      <c r="M625" s="225"/>
      <c r="N625" s="226"/>
      <c r="O625" s="226"/>
      <c r="P625" s="226"/>
      <c r="Q625" s="226"/>
      <c r="R625" s="226"/>
      <c r="S625" s="226"/>
      <c r="T625" s="227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28" t="s">
        <v>137</v>
      </c>
      <c r="AU625" s="228" t="s">
        <v>81</v>
      </c>
      <c r="AV625" s="13" t="s">
        <v>79</v>
      </c>
      <c r="AW625" s="13" t="s">
        <v>33</v>
      </c>
      <c r="AX625" s="13" t="s">
        <v>71</v>
      </c>
      <c r="AY625" s="228" t="s">
        <v>127</v>
      </c>
    </row>
    <row r="626" s="13" customFormat="1">
      <c r="A626" s="13"/>
      <c r="B626" s="218"/>
      <c r="C626" s="219"/>
      <c r="D626" s="220" t="s">
        <v>137</v>
      </c>
      <c r="E626" s="221" t="s">
        <v>19</v>
      </c>
      <c r="F626" s="222" t="s">
        <v>139</v>
      </c>
      <c r="G626" s="219"/>
      <c r="H626" s="221" t="s">
        <v>19</v>
      </c>
      <c r="I626" s="223"/>
      <c r="J626" s="219"/>
      <c r="K626" s="219"/>
      <c r="L626" s="224"/>
      <c r="M626" s="225"/>
      <c r="N626" s="226"/>
      <c r="O626" s="226"/>
      <c r="P626" s="226"/>
      <c r="Q626" s="226"/>
      <c r="R626" s="226"/>
      <c r="S626" s="226"/>
      <c r="T626" s="227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28" t="s">
        <v>137</v>
      </c>
      <c r="AU626" s="228" t="s">
        <v>81</v>
      </c>
      <c r="AV626" s="13" t="s">
        <v>79</v>
      </c>
      <c r="AW626" s="13" t="s">
        <v>33</v>
      </c>
      <c r="AX626" s="13" t="s">
        <v>71</v>
      </c>
      <c r="AY626" s="228" t="s">
        <v>127</v>
      </c>
    </row>
    <row r="627" s="14" customFormat="1">
      <c r="A627" s="14"/>
      <c r="B627" s="229"/>
      <c r="C627" s="230"/>
      <c r="D627" s="220" t="s">
        <v>137</v>
      </c>
      <c r="E627" s="231" t="s">
        <v>19</v>
      </c>
      <c r="F627" s="232" t="s">
        <v>631</v>
      </c>
      <c r="G627" s="230"/>
      <c r="H627" s="233">
        <v>24</v>
      </c>
      <c r="I627" s="234"/>
      <c r="J627" s="230"/>
      <c r="K627" s="230"/>
      <c r="L627" s="235"/>
      <c r="M627" s="236"/>
      <c r="N627" s="237"/>
      <c r="O627" s="237"/>
      <c r="P627" s="237"/>
      <c r="Q627" s="237"/>
      <c r="R627" s="237"/>
      <c r="S627" s="237"/>
      <c r="T627" s="238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39" t="s">
        <v>137</v>
      </c>
      <c r="AU627" s="239" t="s">
        <v>81</v>
      </c>
      <c r="AV627" s="14" t="s">
        <v>81</v>
      </c>
      <c r="AW627" s="14" t="s">
        <v>33</v>
      </c>
      <c r="AX627" s="14" t="s">
        <v>71</v>
      </c>
      <c r="AY627" s="239" t="s">
        <v>127</v>
      </c>
    </row>
    <row r="628" s="15" customFormat="1">
      <c r="A628" s="15"/>
      <c r="B628" s="240"/>
      <c r="C628" s="241"/>
      <c r="D628" s="220" t="s">
        <v>137</v>
      </c>
      <c r="E628" s="242" t="s">
        <v>19</v>
      </c>
      <c r="F628" s="243" t="s">
        <v>142</v>
      </c>
      <c r="G628" s="241"/>
      <c r="H628" s="244">
        <v>24</v>
      </c>
      <c r="I628" s="245"/>
      <c r="J628" s="241"/>
      <c r="K628" s="241"/>
      <c r="L628" s="246"/>
      <c r="M628" s="247"/>
      <c r="N628" s="248"/>
      <c r="O628" s="248"/>
      <c r="P628" s="248"/>
      <c r="Q628" s="248"/>
      <c r="R628" s="248"/>
      <c r="S628" s="248"/>
      <c r="T628" s="249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50" t="s">
        <v>137</v>
      </c>
      <c r="AU628" s="250" t="s">
        <v>81</v>
      </c>
      <c r="AV628" s="15" t="s">
        <v>135</v>
      </c>
      <c r="AW628" s="15" t="s">
        <v>33</v>
      </c>
      <c r="AX628" s="15" t="s">
        <v>79</v>
      </c>
      <c r="AY628" s="250" t="s">
        <v>127</v>
      </c>
    </row>
    <row r="629" s="2" customFormat="1" ht="14.4" customHeight="1">
      <c r="A629" s="39"/>
      <c r="B629" s="40"/>
      <c r="C629" s="205" t="s">
        <v>632</v>
      </c>
      <c r="D629" s="205" t="s">
        <v>130</v>
      </c>
      <c r="E629" s="206" t="s">
        <v>633</v>
      </c>
      <c r="F629" s="207" t="s">
        <v>634</v>
      </c>
      <c r="G629" s="208" t="s">
        <v>165</v>
      </c>
      <c r="H629" s="209">
        <v>24.199999999999999</v>
      </c>
      <c r="I629" s="210"/>
      <c r="J629" s="211">
        <f>ROUND(I629*H629,2)</f>
        <v>0</v>
      </c>
      <c r="K629" s="207" t="s">
        <v>134</v>
      </c>
      <c r="L629" s="45"/>
      <c r="M629" s="212" t="s">
        <v>19</v>
      </c>
      <c r="N629" s="213" t="s">
        <v>42</v>
      </c>
      <c r="O629" s="85"/>
      <c r="P629" s="214">
        <f>O629*H629</f>
        <v>0</v>
      </c>
      <c r="Q629" s="214">
        <v>0.00050000000000000001</v>
      </c>
      <c r="R629" s="214">
        <f>Q629*H629</f>
        <v>0.0121</v>
      </c>
      <c r="S629" s="214">
        <v>0</v>
      </c>
      <c r="T629" s="215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16" t="s">
        <v>234</v>
      </c>
      <c r="AT629" s="216" t="s">
        <v>130</v>
      </c>
      <c r="AU629" s="216" t="s">
        <v>81</v>
      </c>
      <c r="AY629" s="18" t="s">
        <v>127</v>
      </c>
      <c r="BE629" s="217">
        <f>IF(N629="základní",J629,0)</f>
        <v>0</v>
      </c>
      <c r="BF629" s="217">
        <f>IF(N629="snížená",J629,0)</f>
        <v>0</v>
      </c>
      <c r="BG629" s="217">
        <f>IF(N629="zákl. přenesená",J629,0)</f>
        <v>0</v>
      </c>
      <c r="BH629" s="217">
        <f>IF(N629="sníž. přenesená",J629,0)</f>
        <v>0</v>
      </c>
      <c r="BI629" s="217">
        <f>IF(N629="nulová",J629,0)</f>
        <v>0</v>
      </c>
      <c r="BJ629" s="18" t="s">
        <v>79</v>
      </c>
      <c r="BK629" s="217">
        <f>ROUND(I629*H629,2)</f>
        <v>0</v>
      </c>
      <c r="BL629" s="18" t="s">
        <v>234</v>
      </c>
      <c r="BM629" s="216" t="s">
        <v>635</v>
      </c>
    </row>
    <row r="630" s="13" customFormat="1">
      <c r="A630" s="13"/>
      <c r="B630" s="218"/>
      <c r="C630" s="219"/>
      <c r="D630" s="220" t="s">
        <v>137</v>
      </c>
      <c r="E630" s="221" t="s">
        <v>19</v>
      </c>
      <c r="F630" s="222" t="s">
        <v>138</v>
      </c>
      <c r="G630" s="219"/>
      <c r="H630" s="221" t="s">
        <v>19</v>
      </c>
      <c r="I630" s="223"/>
      <c r="J630" s="219"/>
      <c r="K630" s="219"/>
      <c r="L630" s="224"/>
      <c r="M630" s="225"/>
      <c r="N630" s="226"/>
      <c r="O630" s="226"/>
      <c r="P630" s="226"/>
      <c r="Q630" s="226"/>
      <c r="R630" s="226"/>
      <c r="S630" s="226"/>
      <c r="T630" s="227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28" t="s">
        <v>137</v>
      </c>
      <c r="AU630" s="228" t="s">
        <v>81</v>
      </c>
      <c r="AV630" s="13" t="s">
        <v>79</v>
      </c>
      <c r="AW630" s="13" t="s">
        <v>33</v>
      </c>
      <c r="AX630" s="13" t="s">
        <v>71</v>
      </c>
      <c r="AY630" s="228" t="s">
        <v>127</v>
      </c>
    </row>
    <row r="631" s="13" customFormat="1">
      <c r="A631" s="13"/>
      <c r="B631" s="218"/>
      <c r="C631" s="219"/>
      <c r="D631" s="220" t="s">
        <v>137</v>
      </c>
      <c r="E631" s="221" t="s">
        <v>19</v>
      </c>
      <c r="F631" s="222" t="s">
        <v>139</v>
      </c>
      <c r="G631" s="219"/>
      <c r="H631" s="221" t="s">
        <v>19</v>
      </c>
      <c r="I631" s="223"/>
      <c r="J631" s="219"/>
      <c r="K631" s="219"/>
      <c r="L631" s="224"/>
      <c r="M631" s="225"/>
      <c r="N631" s="226"/>
      <c r="O631" s="226"/>
      <c r="P631" s="226"/>
      <c r="Q631" s="226"/>
      <c r="R631" s="226"/>
      <c r="S631" s="226"/>
      <c r="T631" s="227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28" t="s">
        <v>137</v>
      </c>
      <c r="AU631" s="228" t="s">
        <v>81</v>
      </c>
      <c r="AV631" s="13" t="s">
        <v>79</v>
      </c>
      <c r="AW631" s="13" t="s">
        <v>33</v>
      </c>
      <c r="AX631" s="13" t="s">
        <v>71</v>
      </c>
      <c r="AY631" s="228" t="s">
        <v>127</v>
      </c>
    </row>
    <row r="632" s="14" customFormat="1">
      <c r="A632" s="14"/>
      <c r="B632" s="229"/>
      <c r="C632" s="230"/>
      <c r="D632" s="220" t="s">
        <v>137</v>
      </c>
      <c r="E632" s="231" t="s">
        <v>19</v>
      </c>
      <c r="F632" s="232" t="s">
        <v>574</v>
      </c>
      <c r="G632" s="230"/>
      <c r="H632" s="233">
        <v>24.199999999999999</v>
      </c>
      <c r="I632" s="234"/>
      <c r="J632" s="230"/>
      <c r="K632" s="230"/>
      <c r="L632" s="235"/>
      <c r="M632" s="236"/>
      <c r="N632" s="237"/>
      <c r="O632" s="237"/>
      <c r="P632" s="237"/>
      <c r="Q632" s="237"/>
      <c r="R632" s="237"/>
      <c r="S632" s="237"/>
      <c r="T632" s="23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39" t="s">
        <v>137</v>
      </c>
      <c r="AU632" s="239" t="s">
        <v>81</v>
      </c>
      <c r="AV632" s="14" t="s">
        <v>81</v>
      </c>
      <c r="AW632" s="14" t="s">
        <v>33</v>
      </c>
      <c r="AX632" s="14" t="s">
        <v>71</v>
      </c>
      <c r="AY632" s="239" t="s">
        <v>127</v>
      </c>
    </row>
    <row r="633" s="15" customFormat="1">
      <c r="A633" s="15"/>
      <c r="B633" s="240"/>
      <c r="C633" s="241"/>
      <c r="D633" s="220" t="s">
        <v>137</v>
      </c>
      <c r="E633" s="242" t="s">
        <v>19</v>
      </c>
      <c r="F633" s="243" t="s">
        <v>142</v>
      </c>
      <c r="G633" s="241"/>
      <c r="H633" s="244">
        <v>24.199999999999999</v>
      </c>
      <c r="I633" s="245"/>
      <c r="J633" s="241"/>
      <c r="K633" s="241"/>
      <c r="L633" s="246"/>
      <c r="M633" s="247"/>
      <c r="N633" s="248"/>
      <c r="O633" s="248"/>
      <c r="P633" s="248"/>
      <c r="Q633" s="248"/>
      <c r="R633" s="248"/>
      <c r="S633" s="248"/>
      <c r="T633" s="249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50" t="s">
        <v>137</v>
      </c>
      <c r="AU633" s="250" t="s">
        <v>81</v>
      </c>
      <c r="AV633" s="15" t="s">
        <v>135</v>
      </c>
      <c r="AW633" s="15" t="s">
        <v>33</v>
      </c>
      <c r="AX633" s="15" t="s">
        <v>79</v>
      </c>
      <c r="AY633" s="250" t="s">
        <v>127</v>
      </c>
    </row>
    <row r="634" s="2" customFormat="1" ht="24.15" customHeight="1">
      <c r="A634" s="39"/>
      <c r="B634" s="40"/>
      <c r="C634" s="205" t="s">
        <v>636</v>
      </c>
      <c r="D634" s="205" t="s">
        <v>130</v>
      </c>
      <c r="E634" s="206" t="s">
        <v>637</v>
      </c>
      <c r="F634" s="207" t="s">
        <v>638</v>
      </c>
      <c r="G634" s="208" t="s">
        <v>369</v>
      </c>
      <c r="H634" s="261"/>
      <c r="I634" s="210"/>
      <c r="J634" s="211">
        <f>ROUND(I634*H634,2)</f>
        <v>0</v>
      </c>
      <c r="K634" s="207" t="s">
        <v>134</v>
      </c>
      <c r="L634" s="45"/>
      <c r="M634" s="212" t="s">
        <v>19</v>
      </c>
      <c r="N634" s="213" t="s">
        <v>42</v>
      </c>
      <c r="O634" s="85"/>
      <c r="P634" s="214">
        <f>O634*H634</f>
        <v>0</v>
      </c>
      <c r="Q634" s="214">
        <v>0</v>
      </c>
      <c r="R634" s="214">
        <f>Q634*H634</f>
        <v>0</v>
      </c>
      <c r="S634" s="214">
        <v>0</v>
      </c>
      <c r="T634" s="215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16" t="s">
        <v>234</v>
      </c>
      <c r="AT634" s="216" t="s">
        <v>130</v>
      </c>
      <c r="AU634" s="216" t="s">
        <v>81</v>
      </c>
      <c r="AY634" s="18" t="s">
        <v>127</v>
      </c>
      <c r="BE634" s="217">
        <f>IF(N634="základní",J634,0)</f>
        <v>0</v>
      </c>
      <c r="BF634" s="217">
        <f>IF(N634="snížená",J634,0)</f>
        <v>0</v>
      </c>
      <c r="BG634" s="217">
        <f>IF(N634="zákl. přenesená",J634,0)</f>
        <v>0</v>
      </c>
      <c r="BH634" s="217">
        <f>IF(N634="sníž. přenesená",J634,0)</f>
        <v>0</v>
      </c>
      <c r="BI634" s="217">
        <f>IF(N634="nulová",J634,0)</f>
        <v>0</v>
      </c>
      <c r="BJ634" s="18" t="s">
        <v>79</v>
      </c>
      <c r="BK634" s="217">
        <f>ROUND(I634*H634,2)</f>
        <v>0</v>
      </c>
      <c r="BL634" s="18" t="s">
        <v>234</v>
      </c>
      <c r="BM634" s="216" t="s">
        <v>639</v>
      </c>
    </row>
    <row r="635" s="12" customFormat="1" ht="22.8" customHeight="1">
      <c r="A635" s="12"/>
      <c r="B635" s="189"/>
      <c r="C635" s="190"/>
      <c r="D635" s="191" t="s">
        <v>70</v>
      </c>
      <c r="E635" s="203" t="s">
        <v>640</v>
      </c>
      <c r="F635" s="203" t="s">
        <v>641</v>
      </c>
      <c r="G635" s="190"/>
      <c r="H635" s="190"/>
      <c r="I635" s="193"/>
      <c r="J635" s="204">
        <f>BK635</f>
        <v>0</v>
      </c>
      <c r="K635" s="190"/>
      <c r="L635" s="195"/>
      <c r="M635" s="196"/>
      <c r="N635" s="197"/>
      <c r="O635" s="197"/>
      <c r="P635" s="198">
        <f>SUM(P636:P670)</f>
        <v>0</v>
      </c>
      <c r="Q635" s="197"/>
      <c r="R635" s="198">
        <f>SUM(R636:R670)</f>
        <v>0.017643359999999997</v>
      </c>
      <c r="S635" s="197"/>
      <c r="T635" s="199">
        <f>SUM(T636:T670)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00" t="s">
        <v>81</v>
      </c>
      <c r="AT635" s="201" t="s">
        <v>70</v>
      </c>
      <c r="AU635" s="201" t="s">
        <v>79</v>
      </c>
      <c r="AY635" s="200" t="s">
        <v>127</v>
      </c>
      <c r="BK635" s="202">
        <f>SUM(BK636:BK670)</f>
        <v>0</v>
      </c>
    </row>
    <row r="636" s="2" customFormat="1" ht="24.15" customHeight="1">
      <c r="A636" s="39"/>
      <c r="B636" s="40"/>
      <c r="C636" s="205" t="s">
        <v>642</v>
      </c>
      <c r="D636" s="205" t="s">
        <v>130</v>
      </c>
      <c r="E636" s="206" t="s">
        <v>643</v>
      </c>
      <c r="F636" s="207" t="s">
        <v>644</v>
      </c>
      <c r="G636" s="208" t="s">
        <v>152</v>
      </c>
      <c r="H636" s="209">
        <v>33.131999999999998</v>
      </c>
      <c r="I636" s="210"/>
      <c r="J636" s="211">
        <f>ROUND(I636*H636,2)</f>
        <v>0</v>
      </c>
      <c r="K636" s="207" t="s">
        <v>134</v>
      </c>
      <c r="L636" s="45"/>
      <c r="M636" s="212" t="s">
        <v>19</v>
      </c>
      <c r="N636" s="213" t="s">
        <v>42</v>
      </c>
      <c r="O636" s="85"/>
      <c r="P636" s="214">
        <f>O636*H636</f>
        <v>0</v>
      </c>
      <c r="Q636" s="214">
        <v>2.0000000000000002E-05</v>
      </c>
      <c r="R636" s="214">
        <f>Q636*H636</f>
        <v>0.00066264000000000004</v>
      </c>
      <c r="S636" s="214">
        <v>0</v>
      </c>
      <c r="T636" s="215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16" t="s">
        <v>234</v>
      </c>
      <c r="AT636" s="216" t="s">
        <v>130</v>
      </c>
      <c r="AU636" s="216" t="s">
        <v>81</v>
      </c>
      <c r="AY636" s="18" t="s">
        <v>127</v>
      </c>
      <c r="BE636" s="217">
        <f>IF(N636="základní",J636,0)</f>
        <v>0</v>
      </c>
      <c r="BF636" s="217">
        <f>IF(N636="snížená",J636,0)</f>
        <v>0</v>
      </c>
      <c r="BG636" s="217">
        <f>IF(N636="zákl. přenesená",J636,0)</f>
        <v>0</v>
      </c>
      <c r="BH636" s="217">
        <f>IF(N636="sníž. přenesená",J636,0)</f>
        <v>0</v>
      </c>
      <c r="BI636" s="217">
        <f>IF(N636="nulová",J636,0)</f>
        <v>0</v>
      </c>
      <c r="BJ636" s="18" t="s">
        <v>79</v>
      </c>
      <c r="BK636" s="217">
        <f>ROUND(I636*H636,2)</f>
        <v>0</v>
      </c>
      <c r="BL636" s="18" t="s">
        <v>234</v>
      </c>
      <c r="BM636" s="216" t="s">
        <v>645</v>
      </c>
    </row>
    <row r="637" s="13" customFormat="1">
      <c r="A637" s="13"/>
      <c r="B637" s="218"/>
      <c r="C637" s="219"/>
      <c r="D637" s="220" t="s">
        <v>137</v>
      </c>
      <c r="E637" s="221" t="s">
        <v>19</v>
      </c>
      <c r="F637" s="222" t="s">
        <v>138</v>
      </c>
      <c r="G637" s="219"/>
      <c r="H637" s="221" t="s">
        <v>19</v>
      </c>
      <c r="I637" s="223"/>
      <c r="J637" s="219"/>
      <c r="K637" s="219"/>
      <c r="L637" s="224"/>
      <c r="M637" s="225"/>
      <c r="N637" s="226"/>
      <c r="O637" s="226"/>
      <c r="P637" s="226"/>
      <c r="Q637" s="226"/>
      <c r="R637" s="226"/>
      <c r="S637" s="226"/>
      <c r="T637" s="227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28" t="s">
        <v>137</v>
      </c>
      <c r="AU637" s="228" t="s">
        <v>81</v>
      </c>
      <c r="AV637" s="13" t="s">
        <v>79</v>
      </c>
      <c r="AW637" s="13" t="s">
        <v>33</v>
      </c>
      <c r="AX637" s="13" t="s">
        <v>71</v>
      </c>
      <c r="AY637" s="228" t="s">
        <v>127</v>
      </c>
    </row>
    <row r="638" s="13" customFormat="1">
      <c r="A638" s="13"/>
      <c r="B638" s="218"/>
      <c r="C638" s="219"/>
      <c r="D638" s="220" t="s">
        <v>137</v>
      </c>
      <c r="E638" s="221" t="s">
        <v>19</v>
      </c>
      <c r="F638" s="222" t="s">
        <v>160</v>
      </c>
      <c r="G638" s="219"/>
      <c r="H638" s="221" t="s">
        <v>19</v>
      </c>
      <c r="I638" s="223"/>
      <c r="J638" s="219"/>
      <c r="K638" s="219"/>
      <c r="L638" s="224"/>
      <c r="M638" s="225"/>
      <c r="N638" s="226"/>
      <c r="O638" s="226"/>
      <c r="P638" s="226"/>
      <c r="Q638" s="226"/>
      <c r="R638" s="226"/>
      <c r="S638" s="226"/>
      <c r="T638" s="227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28" t="s">
        <v>137</v>
      </c>
      <c r="AU638" s="228" t="s">
        <v>81</v>
      </c>
      <c r="AV638" s="13" t="s">
        <v>79</v>
      </c>
      <c r="AW638" s="13" t="s">
        <v>33</v>
      </c>
      <c r="AX638" s="13" t="s">
        <v>71</v>
      </c>
      <c r="AY638" s="228" t="s">
        <v>127</v>
      </c>
    </row>
    <row r="639" s="14" customFormat="1">
      <c r="A639" s="14"/>
      <c r="B639" s="229"/>
      <c r="C639" s="230"/>
      <c r="D639" s="220" t="s">
        <v>137</v>
      </c>
      <c r="E639" s="231" t="s">
        <v>19</v>
      </c>
      <c r="F639" s="232" t="s">
        <v>646</v>
      </c>
      <c r="G639" s="230"/>
      <c r="H639" s="233">
        <v>16.884</v>
      </c>
      <c r="I639" s="234"/>
      <c r="J639" s="230"/>
      <c r="K639" s="230"/>
      <c r="L639" s="235"/>
      <c r="M639" s="236"/>
      <c r="N639" s="237"/>
      <c r="O639" s="237"/>
      <c r="P639" s="237"/>
      <c r="Q639" s="237"/>
      <c r="R639" s="237"/>
      <c r="S639" s="237"/>
      <c r="T639" s="238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39" t="s">
        <v>137</v>
      </c>
      <c r="AU639" s="239" t="s">
        <v>81</v>
      </c>
      <c r="AV639" s="14" t="s">
        <v>81</v>
      </c>
      <c r="AW639" s="14" t="s">
        <v>33</v>
      </c>
      <c r="AX639" s="14" t="s">
        <v>71</v>
      </c>
      <c r="AY639" s="239" t="s">
        <v>127</v>
      </c>
    </row>
    <row r="640" s="14" customFormat="1">
      <c r="A640" s="14"/>
      <c r="B640" s="229"/>
      <c r="C640" s="230"/>
      <c r="D640" s="220" t="s">
        <v>137</v>
      </c>
      <c r="E640" s="231" t="s">
        <v>19</v>
      </c>
      <c r="F640" s="232" t="s">
        <v>647</v>
      </c>
      <c r="G640" s="230"/>
      <c r="H640" s="233">
        <v>-1.0800000000000001</v>
      </c>
      <c r="I640" s="234"/>
      <c r="J640" s="230"/>
      <c r="K640" s="230"/>
      <c r="L640" s="235"/>
      <c r="M640" s="236"/>
      <c r="N640" s="237"/>
      <c r="O640" s="237"/>
      <c r="P640" s="237"/>
      <c r="Q640" s="237"/>
      <c r="R640" s="237"/>
      <c r="S640" s="237"/>
      <c r="T640" s="238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39" t="s">
        <v>137</v>
      </c>
      <c r="AU640" s="239" t="s">
        <v>81</v>
      </c>
      <c r="AV640" s="14" t="s">
        <v>81</v>
      </c>
      <c r="AW640" s="14" t="s">
        <v>33</v>
      </c>
      <c r="AX640" s="14" t="s">
        <v>71</v>
      </c>
      <c r="AY640" s="239" t="s">
        <v>127</v>
      </c>
    </row>
    <row r="641" s="13" customFormat="1">
      <c r="A641" s="13"/>
      <c r="B641" s="218"/>
      <c r="C641" s="219"/>
      <c r="D641" s="220" t="s">
        <v>137</v>
      </c>
      <c r="E641" s="221" t="s">
        <v>19</v>
      </c>
      <c r="F641" s="222" t="s">
        <v>175</v>
      </c>
      <c r="G641" s="219"/>
      <c r="H641" s="221" t="s">
        <v>19</v>
      </c>
      <c r="I641" s="223"/>
      <c r="J641" s="219"/>
      <c r="K641" s="219"/>
      <c r="L641" s="224"/>
      <c r="M641" s="225"/>
      <c r="N641" s="226"/>
      <c r="O641" s="226"/>
      <c r="P641" s="226"/>
      <c r="Q641" s="226"/>
      <c r="R641" s="226"/>
      <c r="S641" s="226"/>
      <c r="T641" s="227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28" t="s">
        <v>137</v>
      </c>
      <c r="AU641" s="228" t="s">
        <v>81</v>
      </c>
      <c r="AV641" s="13" t="s">
        <v>79</v>
      </c>
      <c r="AW641" s="13" t="s">
        <v>33</v>
      </c>
      <c r="AX641" s="13" t="s">
        <v>71</v>
      </c>
      <c r="AY641" s="228" t="s">
        <v>127</v>
      </c>
    </row>
    <row r="642" s="14" customFormat="1">
      <c r="A642" s="14"/>
      <c r="B642" s="229"/>
      <c r="C642" s="230"/>
      <c r="D642" s="220" t="s">
        <v>137</v>
      </c>
      <c r="E642" s="231" t="s">
        <v>19</v>
      </c>
      <c r="F642" s="232" t="s">
        <v>648</v>
      </c>
      <c r="G642" s="230"/>
      <c r="H642" s="233">
        <v>18.408000000000001</v>
      </c>
      <c r="I642" s="234"/>
      <c r="J642" s="230"/>
      <c r="K642" s="230"/>
      <c r="L642" s="235"/>
      <c r="M642" s="236"/>
      <c r="N642" s="237"/>
      <c r="O642" s="237"/>
      <c r="P642" s="237"/>
      <c r="Q642" s="237"/>
      <c r="R642" s="237"/>
      <c r="S642" s="237"/>
      <c r="T642" s="23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39" t="s">
        <v>137</v>
      </c>
      <c r="AU642" s="239" t="s">
        <v>81</v>
      </c>
      <c r="AV642" s="14" t="s">
        <v>81</v>
      </c>
      <c r="AW642" s="14" t="s">
        <v>33</v>
      </c>
      <c r="AX642" s="14" t="s">
        <v>71</v>
      </c>
      <c r="AY642" s="239" t="s">
        <v>127</v>
      </c>
    </row>
    <row r="643" s="14" customFormat="1">
      <c r="A643" s="14"/>
      <c r="B643" s="229"/>
      <c r="C643" s="230"/>
      <c r="D643" s="220" t="s">
        <v>137</v>
      </c>
      <c r="E643" s="231" t="s">
        <v>19</v>
      </c>
      <c r="F643" s="232" t="s">
        <v>647</v>
      </c>
      <c r="G643" s="230"/>
      <c r="H643" s="233">
        <v>-1.0800000000000001</v>
      </c>
      <c r="I643" s="234"/>
      <c r="J643" s="230"/>
      <c r="K643" s="230"/>
      <c r="L643" s="235"/>
      <c r="M643" s="236"/>
      <c r="N643" s="237"/>
      <c r="O643" s="237"/>
      <c r="P643" s="237"/>
      <c r="Q643" s="237"/>
      <c r="R643" s="237"/>
      <c r="S643" s="237"/>
      <c r="T643" s="23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39" t="s">
        <v>137</v>
      </c>
      <c r="AU643" s="239" t="s">
        <v>81</v>
      </c>
      <c r="AV643" s="14" t="s">
        <v>81</v>
      </c>
      <c r="AW643" s="14" t="s">
        <v>33</v>
      </c>
      <c r="AX643" s="14" t="s">
        <v>71</v>
      </c>
      <c r="AY643" s="239" t="s">
        <v>127</v>
      </c>
    </row>
    <row r="644" s="15" customFormat="1">
      <c r="A644" s="15"/>
      <c r="B644" s="240"/>
      <c r="C644" s="241"/>
      <c r="D644" s="220" t="s">
        <v>137</v>
      </c>
      <c r="E644" s="242" t="s">
        <v>19</v>
      </c>
      <c r="F644" s="243" t="s">
        <v>142</v>
      </c>
      <c r="G644" s="241"/>
      <c r="H644" s="244">
        <v>33.132000000000005</v>
      </c>
      <c r="I644" s="245"/>
      <c r="J644" s="241"/>
      <c r="K644" s="241"/>
      <c r="L644" s="246"/>
      <c r="M644" s="247"/>
      <c r="N644" s="248"/>
      <c r="O644" s="248"/>
      <c r="P644" s="248"/>
      <c r="Q644" s="248"/>
      <c r="R644" s="248"/>
      <c r="S644" s="248"/>
      <c r="T644" s="249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50" t="s">
        <v>137</v>
      </c>
      <c r="AU644" s="250" t="s">
        <v>81</v>
      </c>
      <c r="AV644" s="15" t="s">
        <v>135</v>
      </c>
      <c r="AW644" s="15" t="s">
        <v>33</v>
      </c>
      <c r="AX644" s="15" t="s">
        <v>79</v>
      </c>
      <c r="AY644" s="250" t="s">
        <v>127</v>
      </c>
    </row>
    <row r="645" s="2" customFormat="1" ht="14.4" customHeight="1">
      <c r="A645" s="39"/>
      <c r="B645" s="40"/>
      <c r="C645" s="205" t="s">
        <v>649</v>
      </c>
      <c r="D645" s="205" t="s">
        <v>130</v>
      </c>
      <c r="E645" s="206" t="s">
        <v>650</v>
      </c>
      <c r="F645" s="207" t="s">
        <v>651</v>
      </c>
      <c r="G645" s="208" t="s">
        <v>152</v>
      </c>
      <c r="H645" s="209">
        <v>33.131999999999998</v>
      </c>
      <c r="I645" s="210"/>
      <c r="J645" s="211">
        <f>ROUND(I645*H645,2)</f>
        <v>0</v>
      </c>
      <c r="K645" s="207" t="s">
        <v>134</v>
      </c>
      <c r="L645" s="45"/>
      <c r="M645" s="212" t="s">
        <v>19</v>
      </c>
      <c r="N645" s="213" t="s">
        <v>42</v>
      </c>
      <c r="O645" s="85"/>
      <c r="P645" s="214">
        <f>O645*H645</f>
        <v>0</v>
      </c>
      <c r="Q645" s="214">
        <v>0.00017000000000000001</v>
      </c>
      <c r="R645" s="214">
        <f>Q645*H645</f>
        <v>0.0056324399999999998</v>
      </c>
      <c r="S645" s="214">
        <v>0</v>
      </c>
      <c r="T645" s="215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16" t="s">
        <v>234</v>
      </c>
      <c r="AT645" s="216" t="s">
        <v>130</v>
      </c>
      <c r="AU645" s="216" t="s">
        <v>81</v>
      </c>
      <c r="AY645" s="18" t="s">
        <v>127</v>
      </c>
      <c r="BE645" s="217">
        <f>IF(N645="základní",J645,0)</f>
        <v>0</v>
      </c>
      <c r="BF645" s="217">
        <f>IF(N645="snížená",J645,0)</f>
        <v>0</v>
      </c>
      <c r="BG645" s="217">
        <f>IF(N645="zákl. přenesená",J645,0)</f>
        <v>0</v>
      </c>
      <c r="BH645" s="217">
        <f>IF(N645="sníž. přenesená",J645,0)</f>
        <v>0</v>
      </c>
      <c r="BI645" s="217">
        <f>IF(N645="nulová",J645,0)</f>
        <v>0</v>
      </c>
      <c r="BJ645" s="18" t="s">
        <v>79</v>
      </c>
      <c r="BK645" s="217">
        <f>ROUND(I645*H645,2)</f>
        <v>0</v>
      </c>
      <c r="BL645" s="18" t="s">
        <v>234</v>
      </c>
      <c r="BM645" s="216" t="s">
        <v>652</v>
      </c>
    </row>
    <row r="646" s="13" customFormat="1">
      <c r="A646" s="13"/>
      <c r="B646" s="218"/>
      <c r="C646" s="219"/>
      <c r="D646" s="220" t="s">
        <v>137</v>
      </c>
      <c r="E646" s="221" t="s">
        <v>19</v>
      </c>
      <c r="F646" s="222" t="s">
        <v>138</v>
      </c>
      <c r="G646" s="219"/>
      <c r="H646" s="221" t="s">
        <v>19</v>
      </c>
      <c r="I646" s="223"/>
      <c r="J646" s="219"/>
      <c r="K646" s="219"/>
      <c r="L646" s="224"/>
      <c r="M646" s="225"/>
      <c r="N646" s="226"/>
      <c r="O646" s="226"/>
      <c r="P646" s="226"/>
      <c r="Q646" s="226"/>
      <c r="R646" s="226"/>
      <c r="S646" s="226"/>
      <c r="T646" s="227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28" t="s">
        <v>137</v>
      </c>
      <c r="AU646" s="228" t="s">
        <v>81</v>
      </c>
      <c r="AV646" s="13" t="s">
        <v>79</v>
      </c>
      <c r="AW646" s="13" t="s">
        <v>33</v>
      </c>
      <c r="AX646" s="13" t="s">
        <v>71</v>
      </c>
      <c r="AY646" s="228" t="s">
        <v>127</v>
      </c>
    </row>
    <row r="647" s="13" customFormat="1">
      <c r="A647" s="13"/>
      <c r="B647" s="218"/>
      <c r="C647" s="219"/>
      <c r="D647" s="220" t="s">
        <v>137</v>
      </c>
      <c r="E647" s="221" t="s">
        <v>19</v>
      </c>
      <c r="F647" s="222" t="s">
        <v>160</v>
      </c>
      <c r="G647" s="219"/>
      <c r="H647" s="221" t="s">
        <v>19</v>
      </c>
      <c r="I647" s="223"/>
      <c r="J647" s="219"/>
      <c r="K647" s="219"/>
      <c r="L647" s="224"/>
      <c r="M647" s="225"/>
      <c r="N647" s="226"/>
      <c r="O647" s="226"/>
      <c r="P647" s="226"/>
      <c r="Q647" s="226"/>
      <c r="R647" s="226"/>
      <c r="S647" s="226"/>
      <c r="T647" s="227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28" t="s">
        <v>137</v>
      </c>
      <c r="AU647" s="228" t="s">
        <v>81</v>
      </c>
      <c r="AV647" s="13" t="s">
        <v>79</v>
      </c>
      <c r="AW647" s="13" t="s">
        <v>33</v>
      </c>
      <c r="AX647" s="13" t="s">
        <v>71</v>
      </c>
      <c r="AY647" s="228" t="s">
        <v>127</v>
      </c>
    </row>
    <row r="648" s="14" customFormat="1">
      <c r="A648" s="14"/>
      <c r="B648" s="229"/>
      <c r="C648" s="230"/>
      <c r="D648" s="220" t="s">
        <v>137</v>
      </c>
      <c r="E648" s="231" t="s">
        <v>19</v>
      </c>
      <c r="F648" s="232" t="s">
        <v>646</v>
      </c>
      <c r="G648" s="230"/>
      <c r="H648" s="233">
        <v>16.884</v>
      </c>
      <c r="I648" s="234"/>
      <c r="J648" s="230"/>
      <c r="K648" s="230"/>
      <c r="L648" s="235"/>
      <c r="M648" s="236"/>
      <c r="N648" s="237"/>
      <c r="O648" s="237"/>
      <c r="P648" s="237"/>
      <c r="Q648" s="237"/>
      <c r="R648" s="237"/>
      <c r="S648" s="237"/>
      <c r="T648" s="23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39" t="s">
        <v>137</v>
      </c>
      <c r="AU648" s="239" t="s">
        <v>81</v>
      </c>
      <c r="AV648" s="14" t="s">
        <v>81</v>
      </c>
      <c r="AW648" s="14" t="s">
        <v>33</v>
      </c>
      <c r="AX648" s="14" t="s">
        <v>71</v>
      </c>
      <c r="AY648" s="239" t="s">
        <v>127</v>
      </c>
    </row>
    <row r="649" s="14" customFormat="1">
      <c r="A649" s="14"/>
      <c r="B649" s="229"/>
      <c r="C649" s="230"/>
      <c r="D649" s="220" t="s">
        <v>137</v>
      </c>
      <c r="E649" s="231" t="s">
        <v>19</v>
      </c>
      <c r="F649" s="232" t="s">
        <v>647</v>
      </c>
      <c r="G649" s="230"/>
      <c r="H649" s="233">
        <v>-1.0800000000000001</v>
      </c>
      <c r="I649" s="234"/>
      <c r="J649" s="230"/>
      <c r="K649" s="230"/>
      <c r="L649" s="235"/>
      <c r="M649" s="236"/>
      <c r="N649" s="237"/>
      <c r="O649" s="237"/>
      <c r="P649" s="237"/>
      <c r="Q649" s="237"/>
      <c r="R649" s="237"/>
      <c r="S649" s="237"/>
      <c r="T649" s="23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39" t="s">
        <v>137</v>
      </c>
      <c r="AU649" s="239" t="s">
        <v>81</v>
      </c>
      <c r="AV649" s="14" t="s">
        <v>81</v>
      </c>
      <c r="AW649" s="14" t="s">
        <v>33</v>
      </c>
      <c r="AX649" s="14" t="s">
        <v>71</v>
      </c>
      <c r="AY649" s="239" t="s">
        <v>127</v>
      </c>
    </row>
    <row r="650" s="13" customFormat="1">
      <c r="A650" s="13"/>
      <c r="B650" s="218"/>
      <c r="C650" s="219"/>
      <c r="D650" s="220" t="s">
        <v>137</v>
      </c>
      <c r="E650" s="221" t="s">
        <v>19</v>
      </c>
      <c r="F650" s="222" t="s">
        <v>175</v>
      </c>
      <c r="G650" s="219"/>
      <c r="H650" s="221" t="s">
        <v>19</v>
      </c>
      <c r="I650" s="223"/>
      <c r="J650" s="219"/>
      <c r="K650" s="219"/>
      <c r="L650" s="224"/>
      <c r="M650" s="225"/>
      <c r="N650" s="226"/>
      <c r="O650" s="226"/>
      <c r="P650" s="226"/>
      <c r="Q650" s="226"/>
      <c r="R650" s="226"/>
      <c r="S650" s="226"/>
      <c r="T650" s="227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28" t="s">
        <v>137</v>
      </c>
      <c r="AU650" s="228" t="s">
        <v>81</v>
      </c>
      <c r="AV650" s="13" t="s">
        <v>79</v>
      </c>
      <c r="AW650" s="13" t="s">
        <v>33</v>
      </c>
      <c r="AX650" s="13" t="s">
        <v>71</v>
      </c>
      <c r="AY650" s="228" t="s">
        <v>127</v>
      </c>
    </row>
    <row r="651" s="14" customFormat="1">
      <c r="A651" s="14"/>
      <c r="B651" s="229"/>
      <c r="C651" s="230"/>
      <c r="D651" s="220" t="s">
        <v>137</v>
      </c>
      <c r="E651" s="231" t="s">
        <v>19</v>
      </c>
      <c r="F651" s="232" t="s">
        <v>648</v>
      </c>
      <c r="G651" s="230"/>
      <c r="H651" s="233">
        <v>18.408000000000001</v>
      </c>
      <c r="I651" s="234"/>
      <c r="J651" s="230"/>
      <c r="K651" s="230"/>
      <c r="L651" s="235"/>
      <c r="M651" s="236"/>
      <c r="N651" s="237"/>
      <c r="O651" s="237"/>
      <c r="P651" s="237"/>
      <c r="Q651" s="237"/>
      <c r="R651" s="237"/>
      <c r="S651" s="237"/>
      <c r="T651" s="238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39" t="s">
        <v>137</v>
      </c>
      <c r="AU651" s="239" t="s">
        <v>81</v>
      </c>
      <c r="AV651" s="14" t="s">
        <v>81</v>
      </c>
      <c r="AW651" s="14" t="s">
        <v>33</v>
      </c>
      <c r="AX651" s="14" t="s">
        <v>71</v>
      </c>
      <c r="AY651" s="239" t="s">
        <v>127</v>
      </c>
    </row>
    <row r="652" s="14" customFormat="1">
      <c r="A652" s="14"/>
      <c r="B652" s="229"/>
      <c r="C652" s="230"/>
      <c r="D652" s="220" t="s">
        <v>137</v>
      </c>
      <c r="E652" s="231" t="s">
        <v>19</v>
      </c>
      <c r="F652" s="232" t="s">
        <v>647</v>
      </c>
      <c r="G652" s="230"/>
      <c r="H652" s="233">
        <v>-1.0800000000000001</v>
      </c>
      <c r="I652" s="234"/>
      <c r="J652" s="230"/>
      <c r="K652" s="230"/>
      <c r="L652" s="235"/>
      <c r="M652" s="236"/>
      <c r="N652" s="237"/>
      <c r="O652" s="237"/>
      <c r="P652" s="237"/>
      <c r="Q652" s="237"/>
      <c r="R652" s="237"/>
      <c r="S652" s="237"/>
      <c r="T652" s="238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39" t="s">
        <v>137</v>
      </c>
      <c r="AU652" s="239" t="s">
        <v>81</v>
      </c>
      <c r="AV652" s="14" t="s">
        <v>81</v>
      </c>
      <c r="AW652" s="14" t="s">
        <v>33</v>
      </c>
      <c r="AX652" s="14" t="s">
        <v>71</v>
      </c>
      <c r="AY652" s="239" t="s">
        <v>127</v>
      </c>
    </row>
    <row r="653" s="15" customFormat="1">
      <c r="A653" s="15"/>
      <c r="B653" s="240"/>
      <c r="C653" s="241"/>
      <c r="D653" s="220" t="s">
        <v>137</v>
      </c>
      <c r="E653" s="242" t="s">
        <v>19</v>
      </c>
      <c r="F653" s="243" t="s">
        <v>142</v>
      </c>
      <c r="G653" s="241"/>
      <c r="H653" s="244">
        <v>33.132000000000005</v>
      </c>
      <c r="I653" s="245"/>
      <c r="J653" s="241"/>
      <c r="K653" s="241"/>
      <c r="L653" s="246"/>
      <c r="M653" s="247"/>
      <c r="N653" s="248"/>
      <c r="O653" s="248"/>
      <c r="P653" s="248"/>
      <c r="Q653" s="248"/>
      <c r="R653" s="248"/>
      <c r="S653" s="248"/>
      <c r="T653" s="249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50" t="s">
        <v>137</v>
      </c>
      <c r="AU653" s="250" t="s">
        <v>81</v>
      </c>
      <c r="AV653" s="15" t="s">
        <v>135</v>
      </c>
      <c r="AW653" s="15" t="s">
        <v>33</v>
      </c>
      <c r="AX653" s="15" t="s">
        <v>79</v>
      </c>
      <c r="AY653" s="250" t="s">
        <v>127</v>
      </c>
    </row>
    <row r="654" s="2" customFormat="1" ht="14.4" customHeight="1">
      <c r="A654" s="39"/>
      <c r="B654" s="40"/>
      <c r="C654" s="205" t="s">
        <v>653</v>
      </c>
      <c r="D654" s="205" t="s">
        <v>130</v>
      </c>
      <c r="E654" s="206" t="s">
        <v>654</v>
      </c>
      <c r="F654" s="207" t="s">
        <v>655</v>
      </c>
      <c r="G654" s="208" t="s">
        <v>152</v>
      </c>
      <c r="H654" s="209">
        <v>33.131999999999998</v>
      </c>
      <c r="I654" s="210"/>
      <c r="J654" s="211">
        <f>ROUND(I654*H654,2)</f>
        <v>0</v>
      </c>
      <c r="K654" s="207" t="s">
        <v>134</v>
      </c>
      <c r="L654" s="45"/>
      <c r="M654" s="212" t="s">
        <v>19</v>
      </c>
      <c r="N654" s="213" t="s">
        <v>42</v>
      </c>
      <c r="O654" s="85"/>
      <c r="P654" s="214">
        <f>O654*H654</f>
        <v>0</v>
      </c>
      <c r="Q654" s="214">
        <v>0.00029</v>
      </c>
      <c r="R654" s="214">
        <f>Q654*H654</f>
        <v>0.0096082800000000003</v>
      </c>
      <c r="S654" s="214">
        <v>0</v>
      </c>
      <c r="T654" s="215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16" t="s">
        <v>234</v>
      </c>
      <c r="AT654" s="216" t="s">
        <v>130</v>
      </c>
      <c r="AU654" s="216" t="s">
        <v>81</v>
      </c>
      <c r="AY654" s="18" t="s">
        <v>127</v>
      </c>
      <c r="BE654" s="217">
        <f>IF(N654="základní",J654,0)</f>
        <v>0</v>
      </c>
      <c r="BF654" s="217">
        <f>IF(N654="snížená",J654,0)</f>
        <v>0</v>
      </c>
      <c r="BG654" s="217">
        <f>IF(N654="zákl. přenesená",J654,0)</f>
        <v>0</v>
      </c>
      <c r="BH654" s="217">
        <f>IF(N654="sníž. přenesená",J654,0)</f>
        <v>0</v>
      </c>
      <c r="BI654" s="217">
        <f>IF(N654="nulová",J654,0)</f>
        <v>0</v>
      </c>
      <c r="BJ654" s="18" t="s">
        <v>79</v>
      </c>
      <c r="BK654" s="217">
        <f>ROUND(I654*H654,2)</f>
        <v>0</v>
      </c>
      <c r="BL654" s="18" t="s">
        <v>234</v>
      </c>
      <c r="BM654" s="216" t="s">
        <v>656</v>
      </c>
    </row>
    <row r="655" s="13" customFormat="1">
      <c r="A655" s="13"/>
      <c r="B655" s="218"/>
      <c r="C655" s="219"/>
      <c r="D655" s="220" t="s">
        <v>137</v>
      </c>
      <c r="E655" s="221" t="s">
        <v>19</v>
      </c>
      <c r="F655" s="222" t="s">
        <v>138</v>
      </c>
      <c r="G655" s="219"/>
      <c r="H655" s="221" t="s">
        <v>19</v>
      </c>
      <c r="I655" s="223"/>
      <c r="J655" s="219"/>
      <c r="K655" s="219"/>
      <c r="L655" s="224"/>
      <c r="M655" s="225"/>
      <c r="N655" s="226"/>
      <c r="O655" s="226"/>
      <c r="P655" s="226"/>
      <c r="Q655" s="226"/>
      <c r="R655" s="226"/>
      <c r="S655" s="226"/>
      <c r="T655" s="227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28" t="s">
        <v>137</v>
      </c>
      <c r="AU655" s="228" t="s">
        <v>81</v>
      </c>
      <c r="AV655" s="13" t="s">
        <v>79</v>
      </c>
      <c r="AW655" s="13" t="s">
        <v>33</v>
      </c>
      <c r="AX655" s="13" t="s">
        <v>71</v>
      </c>
      <c r="AY655" s="228" t="s">
        <v>127</v>
      </c>
    </row>
    <row r="656" s="13" customFormat="1">
      <c r="A656" s="13"/>
      <c r="B656" s="218"/>
      <c r="C656" s="219"/>
      <c r="D656" s="220" t="s">
        <v>137</v>
      </c>
      <c r="E656" s="221" t="s">
        <v>19</v>
      </c>
      <c r="F656" s="222" t="s">
        <v>160</v>
      </c>
      <c r="G656" s="219"/>
      <c r="H656" s="221" t="s">
        <v>19</v>
      </c>
      <c r="I656" s="223"/>
      <c r="J656" s="219"/>
      <c r="K656" s="219"/>
      <c r="L656" s="224"/>
      <c r="M656" s="225"/>
      <c r="N656" s="226"/>
      <c r="O656" s="226"/>
      <c r="P656" s="226"/>
      <c r="Q656" s="226"/>
      <c r="R656" s="226"/>
      <c r="S656" s="226"/>
      <c r="T656" s="227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28" t="s">
        <v>137</v>
      </c>
      <c r="AU656" s="228" t="s">
        <v>81</v>
      </c>
      <c r="AV656" s="13" t="s">
        <v>79</v>
      </c>
      <c r="AW656" s="13" t="s">
        <v>33</v>
      </c>
      <c r="AX656" s="13" t="s">
        <v>71</v>
      </c>
      <c r="AY656" s="228" t="s">
        <v>127</v>
      </c>
    </row>
    <row r="657" s="14" customFormat="1">
      <c r="A657" s="14"/>
      <c r="B657" s="229"/>
      <c r="C657" s="230"/>
      <c r="D657" s="220" t="s">
        <v>137</v>
      </c>
      <c r="E657" s="231" t="s">
        <v>19</v>
      </c>
      <c r="F657" s="232" t="s">
        <v>646</v>
      </c>
      <c r="G657" s="230"/>
      <c r="H657" s="233">
        <v>16.884</v>
      </c>
      <c r="I657" s="234"/>
      <c r="J657" s="230"/>
      <c r="K657" s="230"/>
      <c r="L657" s="235"/>
      <c r="M657" s="236"/>
      <c r="N657" s="237"/>
      <c r="O657" s="237"/>
      <c r="P657" s="237"/>
      <c r="Q657" s="237"/>
      <c r="R657" s="237"/>
      <c r="S657" s="237"/>
      <c r="T657" s="23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39" t="s">
        <v>137</v>
      </c>
      <c r="AU657" s="239" t="s">
        <v>81</v>
      </c>
      <c r="AV657" s="14" t="s">
        <v>81</v>
      </c>
      <c r="AW657" s="14" t="s">
        <v>33</v>
      </c>
      <c r="AX657" s="14" t="s">
        <v>71</v>
      </c>
      <c r="AY657" s="239" t="s">
        <v>127</v>
      </c>
    </row>
    <row r="658" s="14" customFormat="1">
      <c r="A658" s="14"/>
      <c r="B658" s="229"/>
      <c r="C658" s="230"/>
      <c r="D658" s="220" t="s">
        <v>137</v>
      </c>
      <c r="E658" s="231" t="s">
        <v>19</v>
      </c>
      <c r="F658" s="232" t="s">
        <v>647</v>
      </c>
      <c r="G658" s="230"/>
      <c r="H658" s="233">
        <v>-1.0800000000000001</v>
      </c>
      <c r="I658" s="234"/>
      <c r="J658" s="230"/>
      <c r="K658" s="230"/>
      <c r="L658" s="235"/>
      <c r="M658" s="236"/>
      <c r="N658" s="237"/>
      <c r="O658" s="237"/>
      <c r="P658" s="237"/>
      <c r="Q658" s="237"/>
      <c r="R658" s="237"/>
      <c r="S658" s="237"/>
      <c r="T658" s="238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39" t="s">
        <v>137</v>
      </c>
      <c r="AU658" s="239" t="s">
        <v>81</v>
      </c>
      <c r="AV658" s="14" t="s">
        <v>81</v>
      </c>
      <c r="AW658" s="14" t="s">
        <v>33</v>
      </c>
      <c r="AX658" s="14" t="s">
        <v>71</v>
      </c>
      <c r="AY658" s="239" t="s">
        <v>127</v>
      </c>
    </row>
    <row r="659" s="13" customFormat="1">
      <c r="A659" s="13"/>
      <c r="B659" s="218"/>
      <c r="C659" s="219"/>
      <c r="D659" s="220" t="s">
        <v>137</v>
      </c>
      <c r="E659" s="221" t="s">
        <v>19</v>
      </c>
      <c r="F659" s="222" t="s">
        <v>175</v>
      </c>
      <c r="G659" s="219"/>
      <c r="H659" s="221" t="s">
        <v>19</v>
      </c>
      <c r="I659" s="223"/>
      <c r="J659" s="219"/>
      <c r="K659" s="219"/>
      <c r="L659" s="224"/>
      <c r="M659" s="225"/>
      <c r="N659" s="226"/>
      <c r="O659" s="226"/>
      <c r="P659" s="226"/>
      <c r="Q659" s="226"/>
      <c r="R659" s="226"/>
      <c r="S659" s="226"/>
      <c r="T659" s="227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28" t="s">
        <v>137</v>
      </c>
      <c r="AU659" s="228" t="s">
        <v>81</v>
      </c>
      <c r="AV659" s="13" t="s">
        <v>79</v>
      </c>
      <c r="AW659" s="13" t="s">
        <v>33</v>
      </c>
      <c r="AX659" s="13" t="s">
        <v>71</v>
      </c>
      <c r="AY659" s="228" t="s">
        <v>127</v>
      </c>
    </row>
    <row r="660" s="14" customFormat="1">
      <c r="A660" s="14"/>
      <c r="B660" s="229"/>
      <c r="C660" s="230"/>
      <c r="D660" s="220" t="s">
        <v>137</v>
      </c>
      <c r="E660" s="231" t="s">
        <v>19</v>
      </c>
      <c r="F660" s="232" t="s">
        <v>648</v>
      </c>
      <c r="G660" s="230"/>
      <c r="H660" s="233">
        <v>18.408000000000001</v>
      </c>
      <c r="I660" s="234"/>
      <c r="J660" s="230"/>
      <c r="K660" s="230"/>
      <c r="L660" s="235"/>
      <c r="M660" s="236"/>
      <c r="N660" s="237"/>
      <c r="O660" s="237"/>
      <c r="P660" s="237"/>
      <c r="Q660" s="237"/>
      <c r="R660" s="237"/>
      <c r="S660" s="237"/>
      <c r="T660" s="238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39" t="s">
        <v>137</v>
      </c>
      <c r="AU660" s="239" t="s">
        <v>81</v>
      </c>
      <c r="AV660" s="14" t="s">
        <v>81</v>
      </c>
      <c r="AW660" s="14" t="s">
        <v>33</v>
      </c>
      <c r="AX660" s="14" t="s">
        <v>71</v>
      </c>
      <c r="AY660" s="239" t="s">
        <v>127</v>
      </c>
    </row>
    <row r="661" s="14" customFormat="1">
      <c r="A661" s="14"/>
      <c r="B661" s="229"/>
      <c r="C661" s="230"/>
      <c r="D661" s="220" t="s">
        <v>137</v>
      </c>
      <c r="E661" s="231" t="s">
        <v>19</v>
      </c>
      <c r="F661" s="232" t="s">
        <v>647</v>
      </c>
      <c r="G661" s="230"/>
      <c r="H661" s="233">
        <v>-1.0800000000000001</v>
      </c>
      <c r="I661" s="234"/>
      <c r="J661" s="230"/>
      <c r="K661" s="230"/>
      <c r="L661" s="235"/>
      <c r="M661" s="236"/>
      <c r="N661" s="237"/>
      <c r="O661" s="237"/>
      <c r="P661" s="237"/>
      <c r="Q661" s="237"/>
      <c r="R661" s="237"/>
      <c r="S661" s="237"/>
      <c r="T661" s="238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39" t="s">
        <v>137</v>
      </c>
      <c r="AU661" s="239" t="s">
        <v>81</v>
      </c>
      <c r="AV661" s="14" t="s">
        <v>81</v>
      </c>
      <c r="AW661" s="14" t="s">
        <v>33</v>
      </c>
      <c r="AX661" s="14" t="s">
        <v>71</v>
      </c>
      <c r="AY661" s="239" t="s">
        <v>127</v>
      </c>
    </row>
    <row r="662" s="15" customFormat="1">
      <c r="A662" s="15"/>
      <c r="B662" s="240"/>
      <c r="C662" s="241"/>
      <c r="D662" s="220" t="s">
        <v>137</v>
      </c>
      <c r="E662" s="242" t="s">
        <v>19</v>
      </c>
      <c r="F662" s="243" t="s">
        <v>142</v>
      </c>
      <c r="G662" s="241"/>
      <c r="H662" s="244">
        <v>33.132000000000005</v>
      </c>
      <c r="I662" s="245"/>
      <c r="J662" s="241"/>
      <c r="K662" s="241"/>
      <c r="L662" s="246"/>
      <c r="M662" s="247"/>
      <c r="N662" s="248"/>
      <c r="O662" s="248"/>
      <c r="P662" s="248"/>
      <c r="Q662" s="248"/>
      <c r="R662" s="248"/>
      <c r="S662" s="248"/>
      <c r="T662" s="249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50" t="s">
        <v>137</v>
      </c>
      <c r="AU662" s="250" t="s">
        <v>81</v>
      </c>
      <c r="AV662" s="15" t="s">
        <v>135</v>
      </c>
      <c r="AW662" s="15" t="s">
        <v>33</v>
      </c>
      <c r="AX662" s="15" t="s">
        <v>79</v>
      </c>
      <c r="AY662" s="250" t="s">
        <v>127</v>
      </c>
    </row>
    <row r="663" s="2" customFormat="1" ht="14.4" customHeight="1">
      <c r="A663" s="39"/>
      <c r="B663" s="40"/>
      <c r="C663" s="205" t="s">
        <v>657</v>
      </c>
      <c r="D663" s="205" t="s">
        <v>130</v>
      </c>
      <c r="E663" s="206" t="s">
        <v>658</v>
      </c>
      <c r="F663" s="207" t="s">
        <v>659</v>
      </c>
      <c r="G663" s="208" t="s">
        <v>152</v>
      </c>
      <c r="H663" s="209">
        <v>6</v>
      </c>
      <c r="I663" s="210"/>
      <c r="J663" s="211">
        <f>ROUND(I663*H663,2)</f>
        <v>0</v>
      </c>
      <c r="K663" s="207" t="s">
        <v>134</v>
      </c>
      <c r="L663" s="45"/>
      <c r="M663" s="212" t="s">
        <v>19</v>
      </c>
      <c r="N663" s="213" t="s">
        <v>42</v>
      </c>
      <c r="O663" s="85"/>
      <c r="P663" s="214">
        <f>O663*H663</f>
        <v>0</v>
      </c>
      <c r="Q663" s="214">
        <v>0.00017000000000000001</v>
      </c>
      <c r="R663" s="214">
        <f>Q663*H663</f>
        <v>0.0010200000000000001</v>
      </c>
      <c r="S663" s="214">
        <v>0</v>
      </c>
      <c r="T663" s="215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16" t="s">
        <v>234</v>
      </c>
      <c r="AT663" s="216" t="s">
        <v>130</v>
      </c>
      <c r="AU663" s="216" t="s">
        <v>81</v>
      </c>
      <c r="AY663" s="18" t="s">
        <v>127</v>
      </c>
      <c r="BE663" s="217">
        <f>IF(N663="základní",J663,0)</f>
        <v>0</v>
      </c>
      <c r="BF663" s="217">
        <f>IF(N663="snížená",J663,0)</f>
        <v>0</v>
      </c>
      <c r="BG663" s="217">
        <f>IF(N663="zákl. přenesená",J663,0)</f>
        <v>0</v>
      </c>
      <c r="BH663" s="217">
        <f>IF(N663="sníž. přenesená",J663,0)</f>
        <v>0</v>
      </c>
      <c r="BI663" s="217">
        <f>IF(N663="nulová",J663,0)</f>
        <v>0</v>
      </c>
      <c r="BJ663" s="18" t="s">
        <v>79</v>
      </c>
      <c r="BK663" s="217">
        <f>ROUND(I663*H663,2)</f>
        <v>0</v>
      </c>
      <c r="BL663" s="18" t="s">
        <v>234</v>
      </c>
      <c r="BM663" s="216" t="s">
        <v>660</v>
      </c>
    </row>
    <row r="664" s="13" customFormat="1">
      <c r="A664" s="13"/>
      <c r="B664" s="218"/>
      <c r="C664" s="219"/>
      <c r="D664" s="220" t="s">
        <v>137</v>
      </c>
      <c r="E664" s="221" t="s">
        <v>19</v>
      </c>
      <c r="F664" s="222" t="s">
        <v>661</v>
      </c>
      <c r="G664" s="219"/>
      <c r="H664" s="221" t="s">
        <v>19</v>
      </c>
      <c r="I664" s="223"/>
      <c r="J664" s="219"/>
      <c r="K664" s="219"/>
      <c r="L664" s="224"/>
      <c r="M664" s="225"/>
      <c r="N664" s="226"/>
      <c r="O664" s="226"/>
      <c r="P664" s="226"/>
      <c r="Q664" s="226"/>
      <c r="R664" s="226"/>
      <c r="S664" s="226"/>
      <c r="T664" s="227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28" t="s">
        <v>137</v>
      </c>
      <c r="AU664" s="228" t="s">
        <v>81</v>
      </c>
      <c r="AV664" s="13" t="s">
        <v>79</v>
      </c>
      <c r="AW664" s="13" t="s">
        <v>33</v>
      </c>
      <c r="AX664" s="13" t="s">
        <v>71</v>
      </c>
      <c r="AY664" s="228" t="s">
        <v>127</v>
      </c>
    </row>
    <row r="665" s="14" customFormat="1">
      <c r="A665" s="14"/>
      <c r="B665" s="229"/>
      <c r="C665" s="230"/>
      <c r="D665" s="220" t="s">
        <v>137</v>
      </c>
      <c r="E665" s="231" t="s">
        <v>19</v>
      </c>
      <c r="F665" s="232" t="s">
        <v>662</v>
      </c>
      <c r="G665" s="230"/>
      <c r="H665" s="233">
        <v>6</v>
      </c>
      <c r="I665" s="234"/>
      <c r="J665" s="230"/>
      <c r="K665" s="230"/>
      <c r="L665" s="235"/>
      <c r="M665" s="236"/>
      <c r="N665" s="237"/>
      <c r="O665" s="237"/>
      <c r="P665" s="237"/>
      <c r="Q665" s="237"/>
      <c r="R665" s="237"/>
      <c r="S665" s="237"/>
      <c r="T665" s="238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39" t="s">
        <v>137</v>
      </c>
      <c r="AU665" s="239" t="s">
        <v>81</v>
      </c>
      <c r="AV665" s="14" t="s">
        <v>81</v>
      </c>
      <c r="AW665" s="14" t="s">
        <v>33</v>
      </c>
      <c r="AX665" s="14" t="s">
        <v>71</v>
      </c>
      <c r="AY665" s="239" t="s">
        <v>127</v>
      </c>
    </row>
    <row r="666" s="15" customFormat="1">
      <c r="A666" s="15"/>
      <c r="B666" s="240"/>
      <c r="C666" s="241"/>
      <c r="D666" s="220" t="s">
        <v>137</v>
      </c>
      <c r="E666" s="242" t="s">
        <v>19</v>
      </c>
      <c r="F666" s="243" t="s">
        <v>142</v>
      </c>
      <c r="G666" s="241"/>
      <c r="H666" s="244">
        <v>6</v>
      </c>
      <c r="I666" s="245"/>
      <c r="J666" s="241"/>
      <c r="K666" s="241"/>
      <c r="L666" s="246"/>
      <c r="M666" s="247"/>
      <c r="N666" s="248"/>
      <c r="O666" s="248"/>
      <c r="P666" s="248"/>
      <c r="Q666" s="248"/>
      <c r="R666" s="248"/>
      <c r="S666" s="248"/>
      <c r="T666" s="249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50" t="s">
        <v>137</v>
      </c>
      <c r="AU666" s="250" t="s">
        <v>81</v>
      </c>
      <c r="AV666" s="15" t="s">
        <v>135</v>
      </c>
      <c r="AW666" s="15" t="s">
        <v>33</v>
      </c>
      <c r="AX666" s="15" t="s">
        <v>79</v>
      </c>
      <c r="AY666" s="250" t="s">
        <v>127</v>
      </c>
    </row>
    <row r="667" s="2" customFormat="1" ht="14.4" customHeight="1">
      <c r="A667" s="39"/>
      <c r="B667" s="40"/>
      <c r="C667" s="205" t="s">
        <v>663</v>
      </c>
      <c r="D667" s="205" t="s">
        <v>130</v>
      </c>
      <c r="E667" s="206" t="s">
        <v>664</v>
      </c>
      <c r="F667" s="207" t="s">
        <v>665</v>
      </c>
      <c r="G667" s="208" t="s">
        <v>152</v>
      </c>
      <c r="H667" s="209">
        <v>6</v>
      </c>
      <c r="I667" s="210"/>
      <c r="J667" s="211">
        <f>ROUND(I667*H667,2)</f>
        <v>0</v>
      </c>
      <c r="K667" s="207" t="s">
        <v>134</v>
      </c>
      <c r="L667" s="45"/>
      <c r="M667" s="212" t="s">
        <v>19</v>
      </c>
      <c r="N667" s="213" t="s">
        <v>42</v>
      </c>
      <c r="O667" s="85"/>
      <c r="P667" s="214">
        <f>O667*H667</f>
        <v>0</v>
      </c>
      <c r="Q667" s="214">
        <v>0.00012</v>
      </c>
      <c r="R667" s="214">
        <f>Q667*H667</f>
        <v>0.00072000000000000005</v>
      </c>
      <c r="S667" s="214">
        <v>0</v>
      </c>
      <c r="T667" s="215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16" t="s">
        <v>234</v>
      </c>
      <c r="AT667" s="216" t="s">
        <v>130</v>
      </c>
      <c r="AU667" s="216" t="s">
        <v>81</v>
      </c>
      <c r="AY667" s="18" t="s">
        <v>127</v>
      </c>
      <c r="BE667" s="217">
        <f>IF(N667="základní",J667,0)</f>
        <v>0</v>
      </c>
      <c r="BF667" s="217">
        <f>IF(N667="snížená",J667,0)</f>
        <v>0</v>
      </c>
      <c r="BG667" s="217">
        <f>IF(N667="zákl. přenesená",J667,0)</f>
        <v>0</v>
      </c>
      <c r="BH667" s="217">
        <f>IF(N667="sníž. přenesená",J667,0)</f>
        <v>0</v>
      </c>
      <c r="BI667" s="217">
        <f>IF(N667="nulová",J667,0)</f>
        <v>0</v>
      </c>
      <c r="BJ667" s="18" t="s">
        <v>79</v>
      </c>
      <c r="BK667" s="217">
        <f>ROUND(I667*H667,2)</f>
        <v>0</v>
      </c>
      <c r="BL667" s="18" t="s">
        <v>234</v>
      </c>
      <c r="BM667" s="216" t="s">
        <v>666</v>
      </c>
    </row>
    <row r="668" s="13" customFormat="1">
      <c r="A668" s="13"/>
      <c r="B668" s="218"/>
      <c r="C668" s="219"/>
      <c r="D668" s="220" t="s">
        <v>137</v>
      </c>
      <c r="E668" s="221" t="s">
        <v>19</v>
      </c>
      <c r="F668" s="222" t="s">
        <v>661</v>
      </c>
      <c r="G668" s="219"/>
      <c r="H668" s="221" t="s">
        <v>19</v>
      </c>
      <c r="I668" s="223"/>
      <c r="J668" s="219"/>
      <c r="K668" s="219"/>
      <c r="L668" s="224"/>
      <c r="M668" s="225"/>
      <c r="N668" s="226"/>
      <c r="O668" s="226"/>
      <c r="P668" s="226"/>
      <c r="Q668" s="226"/>
      <c r="R668" s="226"/>
      <c r="S668" s="226"/>
      <c r="T668" s="227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28" t="s">
        <v>137</v>
      </c>
      <c r="AU668" s="228" t="s">
        <v>81</v>
      </c>
      <c r="AV668" s="13" t="s">
        <v>79</v>
      </c>
      <c r="AW668" s="13" t="s">
        <v>33</v>
      </c>
      <c r="AX668" s="13" t="s">
        <v>71</v>
      </c>
      <c r="AY668" s="228" t="s">
        <v>127</v>
      </c>
    </row>
    <row r="669" s="14" customFormat="1">
      <c r="A669" s="14"/>
      <c r="B669" s="229"/>
      <c r="C669" s="230"/>
      <c r="D669" s="220" t="s">
        <v>137</v>
      </c>
      <c r="E669" s="231" t="s">
        <v>19</v>
      </c>
      <c r="F669" s="232" t="s">
        <v>662</v>
      </c>
      <c r="G669" s="230"/>
      <c r="H669" s="233">
        <v>6</v>
      </c>
      <c r="I669" s="234"/>
      <c r="J669" s="230"/>
      <c r="K669" s="230"/>
      <c r="L669" s="235"/>
      <c r="M669" s="236"/>
      <c r="N669" s="237"/>
      <c r="O669" s="237"/>
      <c r="P669" s="237"/>
      <c r="Q669" s="237"/>
      <c r="R669" s="237"/>
      <c r="S669" s="237"/>
      <c r="T669" s="238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39" t="s">
        <v>137</v>
      </c>
      <c r="AU669" s="239" t="s">
        <v>81</v>
      </c>
      <c r="AV669" s="14" t="s">
        <v>81</v>
      </c>
      <c r="AW669" s="14" t="s">
        <v>33</v>
      </c>
      <c r="AX669" s="14" t="s">
        <v>71</v>
      </c>
      <c r="AY669" s="239" t="s">
        <v>127</v>
      </c>
    </row>
    <row r="670" s="15" customFormat="1">
      <c r="A670" s="15"/>
      <c r="B670" s="240"/>
      <c r="C670" s="241"/>
      <c r="D670" s="220" t="s">
        <v>137</v>
      </c>
      <c r="E670" s="242" t="s">
        <v>19</v>
      </c>
      <c r="F670" s="243" t="s">
        <v>142</v>
      </c>
      <c r="G670" s="241"/>
      <c r="H670" s="244">
        <v>6</v>
      </c>
      <c r="I670" s="245"/>
      <c r="J670" s="241"/>
      <c r="K670" s="241"/>
      <c r="L670" s="246"/>
      <c r="M670" s="247"/>
      <c r="N670" s="248"/>
      <c r="O670" s="248"/>
      <c r="P670" s="248"/>
      <c r="Q670" s="248"/>
      <c r="R670" s="248"/>
      <c r="S670" s="248"/>
      <c r="T670" s="249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50" t="s">
        <v>137</v>
      </c>
      <c r="AU670" s="250" t="s">
        <v>81</v>
      </c>
      <c r="AV670" s="15" t="s">
        <v>135</v>
      </c>
      <c r="AW670" s="15" t="s">
        <v>33</v>
      </c>
      <c r="AX670" s="15" t="s">
        <v>79</v>
      </c>
      <c r="AY670" s="250" t="s">
        <v>127</v>
      </c>
    </row>
    <row r="671" s="12" customFormat="1" ht="22.8" customHeight="1">
      <c r="A671" s="12"/>
      <c r="B671" s="189"/>
      <c r="C671" s="190"/>
      <c r="D671" s="191" t="s">
        <v>70</v>
      </c>
      <c r="E671" s="203" t="s">
        <v>667</v>
      </c>
      <c r="F671" s="203" t="s">
        <v>668</v>
      </c>
      <c r="G671" s="190"/>
      <c r="H671" s="190"/>
      <c r="I671" s="193"/>
      <c r="J671" s="204">
        <f>BK671</f>
        <v>0</v>
      </c>
      <c r="K671" s="190"/>
      <c r="L671" s="195"/>
      <c r="M671" s="196"/>
      <c r="N671" s="197"/>
      <c r="O671" s="197"/>
      <c r="P671" s="198">
        <f>SUM(P672:P705)</f>
        <v>0</v>
      </c>
      <c r="Q671" s="197"/>
      <c r="R671" s="198">
        <f>SUM(R672:R705)</f>
        <v>0.088164019999999996</v>
      </c>
      <c r="S671" s="197"/>
      <c r="T671" s="199">
        <f>SUM(T672:T705)</f>
        <v>0.020175419999999999</v>
      </c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R671" s="200" t="s">
        <v>81</v>
      </c>
      <c r="AT671" s="201" t="s">
        <v>70</v>
      </c>
      <c r="AU671" s="201" t="s">
        <v>79</v>
      </c>
      <c r="AY671" s="200" t="s">
        <v>127</v>
      </c>
      <c r="BK671" s="202">
        <f>SUM(BK672:BK705)</f>
        <v>0</v>
      </c>
    </row>
    <row r="672" s="2" customFormat="1" ht="14.4" customHeight="1">
      <c r="A672" s="39"/>
      <c r="B672" s="40"/>
      <c r="C672" s="205" t="s">
        <v>669</v>
      </c>
      <c r="D672" s="205" t="s">
        <v>130</v>
      </c>
      <c r="E672" s="206" t="s">
        <v>670</v>
      </c>
      <c r="F672" s="207" t="s">
        <v>671</v>
      </c>
      <c r="G672" s="208" t="s">
        <v>152</v>
      </c>
      <c r="H672" s="209">
        <v>65.081999999999994</v>
      </c>
      <c r="I672" s="210"/>
      <c r="J672" s="211">
        <f>ROUND(I672*H672,2)</f>
        <v>0</v>
      </c>
      <c r="K672" s="207" t="s">
        <v>134</v>
      </c>
      <c r="L672" s="45"/>
      <c r="M672" s="212" t="s">
        <v>19</v>
      </c>
      <c r="N672" s="213" t="s">
        <v>42</v>
      </c>
      <c r="O672" s="85"/>
      <c r="P672" s="214">
        <f>O672*H672</f>
        <v>0</v>
      </c>
      <c r="Q672" s="214">
        <v>0.001</v>
      </c>
      <c r="R672" s="214">
        <f>Q672*H672</f>
        <v>0.065082000000000001</v>
      </c>
      <c r="S672" s="214">
        <v>0.00031</v>
      </c>
      <c r="T672" s="215">
        <f>S672*H672</f>
        <v>0.020175419999999999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16" t="s">
        <v>234</v>
      </c>
      <c r="AT672" s="216" t="s">
        <v>130</v>
      </c>
      <c r="AU672" s="216" t="s">
        <v>81</v>
      </c>
      <c r="AY672" s="18" t="s">
        <v>127</v>
      </c>
      <c r="BE672" s="217">
        <f>IF(N672="základní",J672,0)</f>
        <v>0</v>
      </c>
      <c r="BF672" s="217">
        <f>IF(N672="snížená",J672,0)</f>
        <v>0</v>
      </c>
      <c r="BG672" s="217">
        <f>IF(N672="zákl. přenesená",J672,0)</f>
        <v>0</v>
      </c>
      <c r="BH672" s="217">
        <f>IF(N672="sníž. přenesená",J672,0)</f>
        <v>0</v>
      </c>
      <c r="BI672" s="217">
        <f>IF(N672="nulová",J672,0)</f>
        <v>0</v>
      </c>
      <c r="BJ672" s="18" t="s">
        <v>79</v>
      </c>
      <c r="BK672" s="217">
        <f>ROUND(I672*H672,2)</f>
        <v>0</v>
      </c>
      <c r="BL672" s="18" t="s">
        <v>234</v>
      </c>
      <c r="BM672" s="216" t="s">
        <v>672</v>
      </c>
    </row>
    <row r="673" s="13" customFormat="1">
      <c r="A673" s="13"/>
      <c r="B673" s="218"/>
      <c r="C673" s="219"/>
      <c r="D673" s="220" t="s">
        <v>137</v>
      </c>
      <c r="E673" s="221" t="s">
        <v>19</v>
      </c>
      <c r="F673" s="222" t="s">
        <v>138</v>
      </c>
      <c r="G673" s="219"/>
      <c r="H673" s="221" t="s">
        <v>19</v>
      </c>
      <c r="I673" s="223"/>
      <c r="J673" s="219"/>
      <c r="K673" s="219"/>
      <c r="L673" s="224"/>
      <c r="M673" s="225"/>
      <c r="N673" s="226"/>
      <c r="O673" s="226"/>
      <c r="P673" s="226"/>
      <c r="Q673" s="226"/>
      <c r="R673" s="226"/>
      <c r="S673" s="226"/>
      <c r="T673" s="227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28" t="s">
        <v>137</v>
      </c>
      <c r="AU673" s="228" t="s">
        <v>81</v>
      </c>
      <c r="AV673" s="13" t="s">
        <v>79</v>
      </c>
      <c r="AW673" s="13" t="s">
        <v>33</v>
      </c>
      <c r="AX673" s="13" t="s">
        <v>71</v>
      </c>
      <c r="AY673" s="228" t="s">
        <v>127</v>
      </c>
    </row>
    <row r="674" s="13" customFormat="1">
      <c r="A674" s="13"/>
      <c r="B674" s="218"/>
      <c r="C674" s="219"/>
      <c r="D674" s="220" t="s">
        <v>137</v>
      </c>
      <c r="E674" s="221" t="s">
        <v>19</v>
      </c>
      <c r="F674" s="222" t="s">
        <v>160</v>
      </c>
      <c r="G674" s="219"/>
      <c r="H674" s="221" t="s">
        <v>19</v>
      </c>
      <c r="I674" s="223"/>
      <c r="J674" s="219"/>
      <c r="K674" s="219"/>
      <c r="L674" s="224"/>
      <c r="M674" s="225"/>
      <c r="N674" s="226"/>
      <c r="O674" s="226"/>
      <c r="P674" s="226"/>
      <c r="Q674" s="226"/>
      <c r="R674" s="226"/>
      <c r="S674" s="226"/>
      <c r="T674" s="227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28" t="s">
        <v>137</v>
      </c>
      <c r="AU674" s="228" t="s">
        <v>81</v>
      </c>
      <c r="AV674" s="13" t="s">
        <v>79</v>
      </c>
      <c r="AW674" s="13" t="s">
        <v>33</v>
      </c>
      <c r="AX674" s="13" t="s">
        <v>71</v>
      </c>
      <c r="AY674" s="228" t="s">
        <v>127</v>
      </c>
    </row>
    <row r="675" s="14" customFormat="1">
      <c r="A675" s="14"/>
      <c r="B675" s="229"/>
      <c r="C675" s="230"/>
      <c r="D675" s="220" t="s">
        <v>137</v>
      </c>
      <c r="E675" s="231" t="s">
        <v>19</v>
      </c>
      <c r="F675" s="232" t="s">
        <v>225</v>
      </c>
      <c r="G675" s="230"/>
      <c r="H675" s="233">
        <v>20.667000000000002</v>
      </c>
      <c r="I675" s="234"/>
      <c r="J675" s="230"/>
      <c r="K675" s="230"/>
      <c r="L675" s="235"/>
      <c r="M675" s="236"/>
      <c r="N675" s="237"/>
      <c r="O675" s="237"/>
      <c r="P675" s="237"/>
      <c r="Q675" s="237"/>
      <c r="R675" s="237"/>
      <c r="S675" s="237"/>
      <c r="T675" s="23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39" t="s">
        <v>137</v>
      </c>
      <c r="AU675" s="239" t="s">
        <v>81</v>
      </c>
      <c r="AV675" s="14" t="s">
        <v>81</v>
      </c>
      <c r="AW675" s="14" t="s">
        <v>33</v>
      </c>
      <c r="AX675" s="14" t="s">
        <v>71</v>
      </c>
      <c r="AY675" s="239" t="s">
        <v>127</v>
      </c>
    </row>
    <row r="676" s="14" customFormat="1">
      <c r="A676" s="14"/>
      <c r="B676" s="229"/>
      <c r="C676" s="230"/>
      <c r="D676" s="220" t="s">
        <v>137</v>
      </c>
      <c r="E676" s="231" t="s">
        <v>19</v>
      </c>
      <c r="F676" s="232" t="s">
        <v>174</v>
      </c>
      <c r="G676" s="230"/>
      <c r="H676" s="233">
        <v>13.960000000000001</v>
      </c>
      <c r="I676" s="234"/>
      <c r="J676" s="230"/>
      <c r="K676" s="230"/>
      <c r="L676" s="235"/>
      <c r="M676" s="236"/>
      <c r="N676" s="237"/>
      <c r="O676" s="237"/>
      <c r="P676" s="237"/>
      <c r="Q676" s="237"/>
      <c r="R676" s="237"/>
      <c r="S676" s="237"/>
      <c r="T676" s="23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39" t="s">
        <v>137</v>
      </c>
      <c r="AU676" s="239" t="s">
        <v>81</v>
      </c>
      <c r="AV676" s="14" t="s">
        <v>81</v>
      </c>
      <c r="AW676" s="14" t="s">
        <v>33</v>
      </c>
      <c r="AX676" s="14" t="s">
        <v>71</v>
      </c>
      <c r="AY676" s="239" t="s">
        <v>127</v>
      </c>
    </row>
    <row r="677" s="14" customFormat="1">
      <c r="A677" s="14"/>
      <c r="B677" s="229"/>
      <c r="C677" s="230"/>
      <c r="D677" s="220" t="s">
        <v>137</v>
      </c>
      <c r="E677" s="231" t="s">
        <v>19</v>
      </c>
      <c r="F677" s="232" t="s">
        <v>191</v>
      </c>
      <c r="G677" s="230"/>
      <c r="H677" s="233">
        <v>0.46000000000000002</v>
      </c>
      <c r="I677" s="234"/>
      <c r="J677" s="230"/>
      <c r="K677" s="230"/>
      <c r="L677" s="235"/>
      <c r="M677" s="236"/>
      <c r="N677" s="237"/>
      <c r="O677" s="237"/>
      <c r="P677" s="237"/>
      <c r="Q677" s="237"/>
      <c r="R677" s="237"/>
      <c r="S677" s="237"/>
      <c r="T677" s="238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39" t="s">
        <v>137</v>
      </c>
      <c r="AU677" s="239" t="s">
        <v>81</v>
      </c>
      <c r="AV677" s="14" t="s">
        <v>81</v>
      </c>
      <c r="AW677" s="14" t="s">
        <v>33</v>
      </c>
      <c r="AX677" s="14" t="s">
        <v>71</v>
      </c>
      <c r="AY677" s="239" t="s">
        <v>127</v>
      </c>
    </row>
    <row r="678" s="14" customFormat="1">
      <c r="A678" s="14"/>
      <c r="B678" s="229"/>
      <c r="C678" s="230"/>
      <c r="D678" s="220" t="s">
        <v>137</v>
      </c>
      <c r="E678" s="231" t="s">
        <v>19</v>
      </c>
      <c r="F678" s="232" t="s">
        <v>193</v>
      </c>
      <c r="G678" s="230"/>
      <c r="H678" s="233">
        <v>-0.66000000000000003</v>
      </c>
      <c r="I678" s="234"/>
      <c r="J678" s="230"/>
      <c r="K678" s="230"/>
      <c r="L678" s="235"/>
      <c r="M678" s="236"/>
      <c r="N678" s="237"/>
      <c r="O678" s="237"/>
      <c r="P678" s="237"/>
      <c r="Q678" s="237"/>
      <c r="R678" s="237"/>
      <c r="S678" s="237"/>
      <c r="T678" s="238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39" t="s">
        <v>137</v>
      </c>
      <c r="AU678" s="239" t="s">
        <v>81</v>
      </c>
      <c r="AV678" s="14" t="s">
        <v>81</v>
      </c>
      <c r="AW678" s="14" t="s">
        <v>33</v>
      </c>
      <c r="AX678" s="14" t="s">
        <v>71</v>
      </c>
      <c r="AY678" s="239" t="s">
        <v>127</v>
      </c>
    </row>
    <row r="679" s="14" customFormat="1">
      <c r="A679" s="14"/>
      <c r="B679" s="229"/>
      <c r="C679" s="230"/>
      <c r="D679" s="220" t="s">
        <v>137</v>
      </c>
      <c r="E679" s="231" t="s">
        <v>19</v>
      </c>
      <c r="F679" s="232" t="s">
        <v>226</v>
      </c>
      <c r="G679" s="230"/>
      <c r="H679" s="233">
        <v>-0.71999999999999997</v>
      </c>
      <c r="I679" s="234"/>
      <c r="J679" s="230"/>
      <c r="K679" s="230"/>
      <c r="L679" s="235"/>
      <c r="M679" s="236"/>
      <c r="N679" s="237"/>
      <c r="O679" s="237"/>
      <c r="P679" s="237"/>
      <c r="Q679" s="237"/>
      <c r="R679" s="237"/>
      <c r="S679" s="237"/>
      <c r="T679" s="238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39" t="s">
        <v>137</v>
      </c>
      <c r="AU679" s="239" t="s">
        <v>81</v>
      </c>
      <c r="AV679" s="14" t="s">
        <v>81</v>
      </c>
      <c r="AW679" s="14" t="s">
        <v>33</v>
      </c>
      <c r="AX679" s="14" t="s">
        <v>71</v>
      </c>
      <c r="AY679" s="239" t="s">
        <v>127</v>
      </c>
    </row>
    <row r="680" s="13" customFormat="1">
      <c r="A680" s="13"/>
      <c r="B680" s="218"/>
      <c r="C680" s="219"/>
      <c r="D680" s="220" t="s">
        <v>137</v>
      </c>
      <c r="E680" s="221" t="s">
        <v>19</v>
      </c>
      <c r="F680" s="222" t="s">
        <v>175</v>
      </c>
      <c r="G680" s="219"/>
      <c r="H680" s="221" t="s">
        <v>19</v>
      </c>
      <c r="I680" s="223"/>
      <c r="J680" s="219"/>
      <c r="K680" s="219"/>
      <c r="L680" s="224"/>
      <c r="M680" s="225"/>
      <c r="N680" s="226"/>
      <c r="O680" s="226"/>
      <c r="P680" s="226"/>
      <c r="Q680" s="226"/>
      <c r="R680" s="226"/>
      <c r="S680" s="226"/>
      <c r="T680" s="227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28" t="s">
        <v>137</v>
      </c>
      <c r="AU680" s="228" t="s">
        <v>81</v>
      </c>
      <c r="AV680" s="13" t="s">
        <v>79</v>
      </c>
      <c r="AW680" s="13" t="s">
        <v>33</v>
      </c>
      <c r="AX680" s="13" t="s">
        <v>71</v>
      </c>
      <c r="AY680" s="228" t="s">
        <v>127</v>
      </c>
    </row>
    <row r="681" s="14" customFormat="1">
      <c r="A681" s="14"/>
      <c r="B681" s="229"/>
      <c r="C681" s="230"/>
      <c r="D681" s="220" t="s">
        <v>137</v>
      </c>
      <c r="E681" s="231" t="s">
        <v>19</v>
      </c>
      <c r="F681" s="232" t="s">
        <v>227</v>
      </c>
      <c r="G681" s="230"/>
      <c r="H681" s="233">
        <v>17.895</v>
      </c>
      <c r="I681" s="234"/>
      <c r="J681" s="230"/>
      <c r="K681" s="230"/>
      <c r="L681" s="235"/>
      <c r="M681" s="236"/>
      <c r="N681" s="237"/>
      <c r="O681" s="237"/>
      <c r="P681" s="237"/>
      <c r="Q681" s="237"/>
      <c r="R681" s="237"/>
      <c r="S681" s="237"/>
      <c r="T681" s="238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39" t="s">
        <v>137</v>
      </c>
      <c r="AU681" s="239" t="s">
        <v>81</v>
      </c>
      <c r="AV681" s="14" t="s">
        <v>81</v>
      </c>
      <c r="AW681" s="14" t="s">
        <v>33</v>
      </c>
      <c r="AX681" s="14" t="s">
        <v>71</v>
      </c>
      <c r="AY681" s="239" t="s">
        <v>127</v>
      </c>
    </row>
    <row r="682" s="14" customFormat="1">
      <c r="A682" s="14"/>
      <c r="B682" s="229"/>
      <c r="C682" s="230"/>
      <c r="D682" s="220" t="s">
        <v>137</v>
      </c>
      <c r="E682" s="231" t="s">
        <v>19</v>
      </c>
      <c r="F682" s="232" t="s">
        <v>176</v>
      </c>
      <c r="G682" s="230"/>
      <c r="H682" s="233">
        <v>14.6</v>
      </c>
      <c r="I682" s="234"/>
      <c r="J682" s="230"/>
      <c r="K682" s="230"/>
      <c r="L682" s="235"/>
      <c r="M682" s="236"/>
      <c r="N682" s="237"/>
      <c r="O682" s="237"/>
      <c r="P682" s="237"/>
      <c r="Q682" s="237"/>
      <c r="R682" s="237"/>
      <c r="S682" s="237"/>
      <c r="T682" s="238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39" t="s">
        <v>137</v>
      </c>
      <c r="AU682" s="239" t="s">
        <v>81</v>
      </c>
      <c r="AV682" s="14" t="s">
        <v>81</v>
      </c>
      <c r="AW682" s="14" t="s">
        <v>33</v>
      </c>
      <c r="AX682" s="14" t="s">
        <v>71</v>
      </c>
      <c r="AY682" s="239" t="s">
        <v>127</v>
      </c>
    </row>
    <row r="683" s="14" customFormat="1">
      <c r="A683" s="14"/>
      <c r="B683" s="229"/>
      <c r="C683" s="230"/>
      <c r="D683" s="220" t="s">
        <v>137</v>
      </c>
      <c r="E683" s="231" t="s">
        <v>19</v>
      </c>
      <c r="F683" s="232" t="s">
        <v>673</v>
      </c>
      <c r="G683" s="230"/>
      <c r="H683" s="233">
        <v>0.92000000000000004</v>
      </c>
      <c r="I683" s="234"/>
      <c r="J683" s="230"/>
      <c r="K683" s="230"/>
      <c r="L683" s="235"/>
      <c r="M683" s="236"/>
      <c r="N683" s="237"/>
      <c r="O683" s="237"/>
      <c r="P683" s="237"/>
      <c r="Q683" s="237"/>
      <c r="R683" s="237"/>
      <c r="S683" s="237"/>
      <c r="T683" s="23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39" t="s">
        <v>137</v>
      </c>
      <c r="AU683" s="239" t="s">
        <v>81</v>
      </c>
      <c r="AV683" s="14" t="s">
        <v>81</v>
      </c>
      <c r="AW683" s="14" t="s">
        <v>33</v>
      </c>
      <c r="AX683" s="14" t="s">
        <v>71</v>
      </c>
      <c r="AY683" s="239" t="s">
        <v>127</v>
      </c>
    </row>
    <row r="684" s="14" customFormat="1">
      <c r="A684" s="14"/>
      <c r="B684" s="229"/>
      <c r="C684" s="230"/>
      <c r="D684" s="220" t="s">
        <v>137</v>
      </c>
      <c r="E684" s="231" t="s">
        <v>19</v>
      </c>
      <c r="F684" s="232" t="s">
        <v>228</v>
      </c>
      <c r="G684" s="230"/>
      <c r="H684" s="233">
        <v>-1.3200000000000001</v>
      </c>
      <c r="I684" s="234"/>
      <c r="J684" s="230"/>
      <c r="K684" s="230"/>
      <c r="L684" s="235"/>
      <c r="M684" s="236"/>
      <c r="N684" s="237"/>
      <c r="O684" s="237"/>
      <c r="P684" s="237"/>
      <c r="Q684" s="237"/>
      <c r="R684" s="237"/>
      <c r="S684" s="237"/>
      <c r="T684" s="23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39" t="s">
        <v>137</v>
      </c>
      <c r="AU684" s="239" t="s">
        <v>81</v>
      </c>
      <c r="AV684" s="14" t="s">
        <v>81</v>
      </c>
      <c r="AW684" s="14" t="s">
        <v>33</v>
      </c>
      <c r="AX684" s="14" t="s">
        <v>71</v>
      </c>
      <c r="AY684" s="239" t="s">
        <v>127</v>
      </c>
    </row>
    <row r="685" s="14" customFormat="1">
      <c r="A685" s="14"/>
      <c r="B685" s="229"/>
      <c r="C685" s="230"/>
      <c r="D685" s="220" t="s">
        <v>137</v>
      </c>
      <c r="E685" s="231" t="s">
        <v>19</v>
      </c>
      <c r="F685" s="232" t="s">
        <v>226</v>
      </c>
      <c r="G685" s="230"/>
      <c r="H685" s="233">
        <v>-0.71999999999999997</v>
      </c>
      <c r="I685" s="234"/>
      <c r="J685" s="230"/>
      <c r="K685" s="230"/>
      <c r="L685" s="235"/>
      <c r="M685" s="236"/>
      <c r="N685" s="237"/>
      <c r="O685" s="237"/>
      <c r="P685" s="237"/>
      <c r="Q685" s="237"/>
      <c r="R685" s="237"/>
      <c r="S685" s="237"/>
      <c r="T685" s="23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39" t="s">
        <v>137</v>
      </c>
      <c r="AU685" s="239" t="s">
        <v>81</v>
      </c>
      <c r="AV685" s="14" t="s">
        <v>81</v>
      </c>
      <c r="AW685" s="14" t="s">
        <v>33</v>
      </c>
      <c r="AX685" s="14" t="s">
        <v>71</v>
      </c>
      <c r="AY685" s="239" t="s">
        <v>127</v>
      </c>
    </row>
    <row r="686" s="15" customFormat="1">
      <c r="A686" s="15"/>
      <c r="B686" s="240"/>
      <c r="C686" s="241"/>
      <c r="D686" s="220" t="s">
        <v>137</v>
      </c>
      <c r="E686" s="242" t="s">
        <v>19</v>
      </c>
      <c r="F686" s="243" t="s">
        <v>142</v>
      </c>
      <c r="G686" s="241"/>
      <c r="H686" s="244">
        <v>65.081999999999994</v>
      </c>
      <c r="I686" s="245"/>
      <c r="J686" s="241"/>
      <c r="K686" s="241"/>
      <c r="L686" s="246"/>
      <c r="M686" s="247"/>
      <c r="N686" s="248"/>
      <c r="O686" s="248"/>
      <c r="P686" s="248"/>
      <c r="Q686" s="248"/>
      <c r="R686" s="248"/>
      <c r="S686" s="248"/>
      <c r="T686" s="249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50" t="s">
        <v>137</v>
      </c>
      <c r="AU686" s="250" t="s">
        <v>81</v>
      </c>
      <c r="AV686" s="15" t="s">
        <v>135</v>
      </c>
      <c r="AW686" s="15" t="s">
        <v>33</v>
      </c>
      <c r="AX686" s="15" t="s">
        <v>79</v>
      </c>
      <c r="AY686" s="250" t="s">
        <v>127</v>
      </c>
    </row>
    <row r="687" s="2" customFormat="1" ht="24.15" customHeight="1">
      <c r="A687" s="39"/>
      <c r="B687" s="40"/>
      <c r="C687" s="205" t="s">
        <v>674</v>
      </c>
      <c r="D687" s="205" t="s">
        <v>130</v>
      </c>
      <c r="E687" s="206" t="s">
        <v>675</v>
      </c>
      <c r="F687" s="207" t="s">
        <v>676</v>
      </c>
      <c r="G687" s="208" t="s">
        <v>152</v>
      </c>
      <c r="H687" s="209">
        <v>88.777000000000001</v>
      </c>
      <c r="I687" s="210"/>
      <c r="J687" s="211">
        <f>ROUND(I687*H687,2)</f>
        <v>0</v>
      </c>
      <c r="K687" s="207" t="s">
        <v>134</v>
      </c>
      <c r="L687" s="45"/>
      <c r="M687" s="212" t="s">
        <v>19</v>
      </c>
      <c r="N687" s="213" t="s">
        <v>42</v>
      </c>
      <c r="O687" s="85"/>
      <c r="P687" s="214">
        <f>O687*H687</f>
        <v>0</v>
      </c>
      <c r="Q687" s="214">
        <v>0.00025999999999999998</v>
      </c>
      <c r="R687" s="214">
        <f>Q687*H687</f>
        <v>0.023082019999999998</v>
      </c>
      <c r="S687" s="214">
        <v>0</v>
      </c>
      <c r="T687" s="215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16" t="s">
        <v>234</v>
      </c>
      <c r="AT687" s="216" t="s">
        <v>130</v>
      </c>
      <c r="AU687" s="216" t="s">
        <v>81</v>
      </c>
      <c r="AY687" s="18" t="s">
        <v>127</v>
      </c>
      <c r="BE687" s="217">
        <f>IF(N687="základní",J687,0)</f>
        <v>0</v>
      </c>
      <c r="BF687" s="217">
        <f>IF(N687="snížená",J687,0)</f>
        <v>0</v>
      </c>
      <c r="BG687" s="217">
        <f>IF(N687="zákl. přenesená",J687,0)</f>
        <v>0</v>
      </c>
      <c r="BH687" s="217">
        <f>IF(N687="sníž. přenesená",J687,0)</f>
        <v>0</v>
      </c>
      <c r="BI687" s="217">
        <f>IF(N687="nulová",J687,0)</f>
        <v>0</v>
      </c>
      <c r="BJ687" s="18" t="s">
        <v>79</v>
      </c>
      <c r="BK687" s="217">
        <f>ROUND(I687*H687,2)</f>
        <v>0</v>
      </c>
      <c r="BL687" s="18" t="s">
        <v>234</v>
      </c>
      <c r="BM687" s="216" t="s">
        <v>677</v>
      </c>
    </row>
    <row r="688" s="13" customFormat="1">
      <c r="A688" s="13"/>
      <c r="B688" s="218"/>
      <c r="C688" s="219"/>
      <c r="D688" s="220" t="s">
        <v>137</v>
      </c>
      <c r="E688" s="221" t="s">
        <v>19</v>
      </c>
      <c r="F688" s="222" t="s">
        <v>138</v>
      </c>
      <c r="G688" s="219"/>
      <c r="H688" s="221" t="s">
        <v>19</v>
      </c>
      <c r="I688" s="223"/>
      <c r="J688" s="219"/>
      <c r="K688" s="219"/>
      <c r="L688" s="224"/>
      <c r="M688" s="225"/>
      <c r="N688" s="226"/>
      <c r="O688" s="226"/>
      <c r="P688" s="226"/>
      <c r="Q688" s="226"/>
      <c r="R688" s="226"/>
      <c r="S688" s="226"/>
      <c r="T688" s="227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28" t="s">
        <v>137</v>
      </c>
      <c r="AU688" s="228" t="s">
        <v>81</v>
      </c>
      <c r="AV688" s="13" t="s">
        <v>79</v>
      </c>
      <c r="AW688" s="13" t="s">
        <v>33</v>
      </c>
      <c r="AX688" s="13" t="s">
        <v>71</v>
      </c>
      <c r="AY688" s="228" t="s">
        <v>127</v>
      </c>
    </row>
    <row r="689" s="13" customFormat="1">
      <c r="A689" s="13"/>
      <c r="B689" s="218"/>
      <c r="C689" s="219"/>
      <c r="D689" s="220" t="s">
        <v>137</v>
      </c>
      <c r="E689" s="221" t="s">
        <v>19</v>
      </c>
      <c r="F689" s="222" t="s">
        <v>160</v>
      </c>
      <c r="G689" s="219"/>
      <c r="H689" s="221" t="s">
        <v>19</v>
      </c>
      <c r="I689" s="223"/>
      <c r="J689" s="219"/>
      <c r="K689" s="219"/>
      <c r="L689" s="224"/>
      <c r="M689" s="225"/>
      <c r="N689" s="226"/>
      <c r="O689" s="226"/>
      <c r="P689" s="226"/>
      <c r="Q689" s="226"/>
      <c r="R689" s="226"/>
      <c r="S689" s="226"/>
      <c r="T689" s="227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28" t="s">
        <v>137</v>
      </c>
      <c r="AU689" s="228" t="s">
        <v>81</v>
      </c>
      <c r="AV689" s="13" t="s">
        <v>79</v>
      </c>
      <c r="AW689" s="13" t="s">
        <v>33</v>
      </c>
      <c r="AX689" s="13" t="s">
        <v>71</v>
      </c>
      <c r="AY689" s="228" t="s">
        <v>127</v>
      </c>
    </row>
    <row r="690" s="14" customFormat="1">
      <c r="A690" s="14"/>
      <c r="B690" s="229"/>
      <c r="C690" s="230"/>
      <c r="D690" s="220" t="s">
        <v>137</v>
      </c>
      <c r="E690" s="231" t="s">
        <v>19</v>
      </c>
      <c r="F690" s="232" t="s">
        <v>678</v>
      </c>
      <c r="G690" s="230"/>
      <c r="H690" s="233">
        <v>27.242999999999999</v>
      </c>
      <c r="I690" s="234"/>
      <c r="J690" s="230"/>
      <c r="K690" s="230"/>
      <c r="L690" s="235"/>
      <c r="M690" s="236"/>
      <c r="N690" s="237"/>
      <c r="O690" s="237"/>
      <c r="P690" s="237"/>
      <c r="Q690" s="237"/>
      <c r="R690" s="237"/>
      <c r="S690" s="237"/>
      <c r="T690" s="238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39" t="s">
        <v>137</v>
      </c>
      <c r="AU690" s="239" t="s">
        <v>81</v>
      </c>
      <c r="AV690" s="14" t="s">
        <v>81</v>
      </c>
      <c r="AW690" s="14" t="s">
        <v>33</v>
      </c>
      <c r="AX690" s="14" t="s">
        <v>71</v>
      </c>
      <c r="AY690" s="239" t="s">
        <v>127</v>
      </c>
    </row>
    <row r="691" s="14" customFormat="1">
      <c r="A691" s="14"/>
      <c r="B691" s="229"/>
      <c r="C691" s="230"/>
      <c r="D691" s="220" t="s">
        <v>137</v>
      </c>
      <c r="E691" s="231" t="s">
        <v>19</v>
      </c>
      <c r="F691" s="232" t="s">
        <v>174</v>
      </c>
      <c r="G691" s="230"/>
      <c r="H691" s="233">
        <v>13.960000000000001</v>
      </c>
      <c r="I691" s="234"/>
      <c r="J691" s="230"/>
      <c r="K691" s="230"/>
      <c r="L691" s="235"/>
      <c r="M691" s="236"/>
      <c r="N691" s="237"/>
      <c r="O691" s="237"/>
      <c r="P691" s="237"/>
      <c r="Q691" s="237"/>
      <c r="R691" s="237"/>
      <c r="S691" s="237"/>
      <c r="T691" s="238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39" t="s">
        <v>137</v>
      </c>
      <c r="AU691" s="239" t="s">
        <v>81</v>
      </c>
      <c r="AV691" s="14" t="s">
        <v>81</v>
      </c>
      <c r="AW691" s="14" t="s">
        <v>33</v>
      </c>
      <c r="AX691" s="14" t="s">
        <v>71</v>
      </c>
      <c r="AY691" s="239" t="s">
        <v>127</v>
      </c>
    </row>
    <row r="692" s="14" customFormat="1">
      <c r="A692" s="14"/>
      <c r="B692" s="229"/>
      <c r="C692" s="230"/>
      <c r="D692" s="220" t="s">
        <v>137</v>
      </c>
      <c r="E692" s="231" t="s">
        <v>19</v>
      </c>
      <c r="F692" s="232" t="s">
        <v>191</v>
      </c>
      <c r="G692" s="230"/>
      <c r="H692" s="233">
        <v>0.46000000000000002</v>
      </c>
      <c r="I692" s="234"/>
      <c r="J692" s="230"/>
      <c r="K692" s="230"/>
      <c r="L692" s="235"/>
      <c r="M692" s="236"/>
      <c r="N692" s="237"/>
      <c r="O692" s="237"/>
      <c r="P692" s="237"/>
      <c r="Q692" s="237"/>
      <c r="R692" s="237"/>
      <c r="S692" s="237"/>
      <c r="T692" s="238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39" t="s">
        <v>137</v>
      </c>
      <c r="AU692" s="239" t="s">
        <v>81</v>
      </c>
      <c r="AV692" s="14" t="s">
        <v>81</v>
      </c>
      <c r="AW692" s="14" t="s">
        <v>33</v>
      </c>
      <c r="AX692" s="14" t="s">
        <v>71</v>
      </c>
      <c r="AY692" s="239" t="s">
        <v>127</v>
      </c>
    </row>
    <row r="693" s="14" customFormat="1">
      <c r="A693" s="14"/>
      <c r="B693" s="229"/>
      <c r="C693" s="230"/>
      <c r="D693" s="220" t="s">
        <v>137</v>
      </c>
      <c r="E693" s="231" t="s">
        <v>19</v>
      </c>
      <c r="F693" s="232" t="s">
        <v>193</v>
      </c>
      <c r="G693" s="230"/>
      <c r="H693" s="233">
        <v>-0.66000000000000003</v>
      </c>
      <c r="I693" s="234"/>
      <c r="J693" s="230"/>
      <c r="K693" s="230"/>
      <c r="L693" s="235"/>
      <c r="M693" s="236"/>
      <c r="N693" s="237"/>
      <c r="O693" s="237"/>
      <c r="P693" s="237"/>
      <c r="Q693" s="237"/>
      <c r="R693" s="237"/>
      <c r="S693" s="237"/>
      <c r="T693" s="238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39" t="s">
        <v>137</v>
      </c>
      <c r="AU693" s="239" t="s">
        <v>81</v>
      </c>
      <c r="AV693" s="14" t="s">
        <v>81</v>
      </c>
      <c r="AW693" s="14" t="s">
        <v>33</v>
      </c>
      <c r="AX693" s="14" t="s">
        <v>71</v>
      </c>
      <c r="AY693" s="239" t="s">
        <v>127</v>
      </c>
    </row>
    <row r="694" s="14" customFormat="1">
      <c r="A694" s="14"/>
      <c r="B694" s="229"/>
      <c r="C694" s="230"/>
      <c r="D694" s="220" t="s">
        <v>137</v>
      </c>
      <c r="E694" s="231" t="s">
        <v>19</v>
      </c>
      <c r="F694" s="232" t="s">
        <v>226</v>
      </c>
      <c r="G694" s="230"/>
      <c r="H694" s="233">
        <v>-0.71999999999999997</v>
      </c>
      <c r="I694" s="234"/>
      <c r="J694" s="230"/>
      <c r="K694" s="230"/>
      <c r="L694" s="235"/>
      <c r="M694" s="236"/>
      <c r="N694" s="237"/>
      <c r="O694" s="237"/>
      <c r="P694" s="237"/>
      <c r="Q694" s="237"/>
      <c r="R694" s="237"/>
      <c r="S694" s="237"/>
      <c r="T694" s="238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39" t="s">
        <v>137</v>
      </c>
      <c r="AU694" s="239" t="s">
        <v>81</v>
      </c>
      <c r="AV694" s="14" t="s">
        <v>81</v>
      </c>
      <c r="AW694" s="14" t="s">
        <v>33</v>
      </c>
      <c r="AX694" s="14" t="s">
        <v>71</v>
      </c>
      <c r="AY694" s="239" t="s">
        <v>127</v>
      </c>
    </row>
    <row r="695" s="13" customFormat="1">
      <c r="A695" s="13"/>
      <c r="B695" s="218"/>
      <c r="C695" s="219"/>
      <c r="D695" s="220" t="s">
        <v>137</v>
      </c>
      <c r="E695" s="221" t="s">
        <v>19</v>
      </c>
      <c r="F695" s="222" t="s">
        <v>175</v>
      </c>
      <c r="G695" s="219"/>
      <c r="H695" s="221" t="s">
        <v>19</v>
      </c>
      <c r="I695" s="223"/>
      <c r="J695" s="219"/>
      <c r="K695" s="219"/>
      <c r="L695" s="224"/>
      <c r="M695" s="225"/>
      <c r="N695" s="226"/>
      <c r="O695" s="226"/>
      <c r="P695" s="226"/>
      <c r="Q695" s="226"/>
      <c r="R695" s="226"/>
      <c r="S695" s="226"/>
      <c r="T695" s="227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28" t="s">
        <v>137</v>
      </c>
      <c r="AU695" s="228" t="s">
        <v>81</v>
      </c>
      <c r="AV695" s="13" t="s">
        <v>79</v>
      </c>
      <c r="AW695" s="13" t="s">
        <v>33</v>
      </c>
      <c r="AX695" s="13" t="s">
        <v>71</v>
      </c>
      <c r="AY695" s="228" t="s">
        <v>127</v>
      </c>
    </row>
    <row r="696" s="14" customFormat="1">
      <c r="A696" s="14"/>
      <c r="B696" s="229"/>
      <c r="C696" s="230"/>
      <c r="D696" s="220" t="s">
        <v>137</v>
      </c>
      <c r="E696" s="231" t="s">
        <v>19</v>
      </c>
      <c r="F696" s="232" t="s">
        <v>679</v>
      </c>
      <c r="G696" s="230"/>
      <c r="H696" s="233">
        <v>23.623999999999999</v>
      </c>
      <c r="I696" s="234"/>
      <c r="J696" s="230"/>
      <c r="K696" s="230"/>
      <c r="L696" s="235"/>
      <c r="M696" s="236"/>
      <c r="N696" s="237"/>
      <c r="O696" s="237"/>
      <c r="P696" s="237"/>
      <c r="Q696" s="237"/>
      <c r="R696" s="237"/>
      <c r="S696" s="237"/>
      <c r="T696" s="238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39" t="s">
        <v>137</v>
      </c>
      <c r="AU696" s="239" t="s">
        <v>81</v>
      </c>
      <c r="AV696" s="14" t="s">
        <v>81</v>
      </c>
      <c r="AW696" s="14" t="s">
        <v>33</v>
      </c>
      <c r="AX696" s="14" t="s">
        <v>71</v>
      </c>
      <c r="AY696" s="239" t="s">
        <v>127</v>
      </c>
    </row>
    <row r="697" s="14" customFormat="1">
      <c r="A697" s="14"/>
      <c r="B697" s="229"/>
      <c r="C697" s="230"/>
      <c r="D697" s="220" t="s">
        <v>137</v>
      </c>
      <c r="E697" s="231" t="s">
        <v>19</v>
      </c>
      <c r="F697" s="232" t="s">
        <v>176</v>
      </c>
      <c r="G697" s="230"/>
      <c r="H697" s="233">
        <v>14.6</v>
      </c>
      <c r="I697" s="234"/>
      <c r="J697" s="230"/>
      <c r="K697" s="230"/>
      <c r="L697" s="235"/>
      <c r="M697" s="236"/>
      <c r="N697" s="237"/>
      <c r="O697" s="237"/>
      <c r="P697" s="237"/>
      <c r="Q697" s="237"/>
      <c r="R697" s="237"/>
      <c r="S697" s="237"/>
      <c r="T697" s="238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39" t="s">
        <v>137</v>
      </c>
      <c r="AU697" s="239" t="s">
        <v>81</v>
      </c>
      <c r="AV697" s="14" t="s">
        <v>81</v>
      </c>
      <c r="AW697" s="14" t="s">
        <v>33</v>
      </c>
      <c r="AX697" s="14" t="s">
        <v>71</v>
      </c>
      <c r="AY697" s="239" t="s">
        <v>127</v>
      </c>
    </row>
    <row r="698" s="14" customFormat="1">
      <c r="A698" s="14"/>
      <c r="B698" s="229"/>
      <c r="C698" s="230"/>
      <c r="D698" s="220" t="s">
        <v>137</v>
      </c>
      <c r="E698" s="231" t="s">
        <v>19</v>
      </c>
      <c r="F698" s="232" t="s">
        <v>673</v>
      </c>
      <c r="G698" s="230"/>
      <c r="H698" s="233">
        <v>0.92000000000000004</v>
      </c>
      <c r="I698" s="234"/>
      <c r="J698" s="230"/>
      <c r="K698" s="230"/>
      <c r="L698" s="235"/>
      <c r="M698" s="236"/>
      <c r="N698" s="237"/>
      <c r="O698" s="237"/>
      <c r="P698" s="237"/>
      <c r="Q698" s="237"/>
      <c r="R698" s="237"/>
      <c r="S698" s="237"/>
      <c r="T698" s="238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39" t="s">
        <v>137</v>
      </c>
      <c r="AU698" s="239" t="s">
        <v>81</v>
      </c>
      <c r="AV698" s="14" t="s">
        <v>81</v>
      </c>
      <c r="AW698" s="14" t="s">
        <v>33</v>
      </c>
      <c r="AX698" s="14" t="s">
        <v>71</v>
      </c>
      <c r="AY698" s="239" t="s">
        <v>127</v>
      </c>
    </row>
    <row r="699" s="14" customFormat="1">
      <c r="A699" s="14"/>
      <c r="B699" s="229"/>
      <c r="C699" s="230"/>
      <c r="D699" s="220" t="s">
        <v>137</v>
      </c>
      <c r="E699" s="231" t="s">
        <v>19</v>
      </c>
      <c r="F699" s="232" t="s">
        <v>228</v>
      </c>
      <c r="G699" s="230"/>
      <c r="H699" s="233">
        <v>-1.3200000000000001</v>
      </c>
      <c r="I699" s="234"/>
      <c r="J699" s="230"/>
      <c r="K699" s="230"/>
      <c r="L699" s="235"/>
      <c r="M699" s="236"/>
      <c r="N699" s="237"/>
      <c r="O699" s="237"/>
      <c r="P699" s="237"/>
      <c r="Q699" s="237"/>
      <c r="R699" s="237"/>
      <c r="S699" s="237"/>
      <c r="T699" s="238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39" t="s">
        <v>137</v>
      </c>
      <c r="AU699" s="239" t="s">
        <v>81</v>
      </c>
      <c r="AV699" s="14" t="s">
        <v>81</v>
      </c>
      <c r="AW699" s="14" t="s">
        <v>33</v>
      </c>
      <c r="AX699" s="14" t="s">
        <v>71</v>
      </c>
      <c r="AY699" s="239" t="s">
        <v>127</v>
      </c>
    </row>
    <row r="700" s="14" customFormat="1">
      <c r="A700" s="14"/>
      <c r="B700" s="229"/>
      <c r="C700" s="230"/>
      <c r="D700" s="220" t="s">
        <v>137</v>
      </c>
      <c r="E700" s="231" t="s">
        <v>19</v>
      </c>
      <c r="F700" s="232" t="s">
        <v>226</v>
      </c>
      <c r="G700" s="230"/>
      <c r="H700" s="233">
        <v>-0.71999999999999997</v>
      </c>
      <c r="I700" s="234"/>
      <c r="J700" s="230"/>
      <c r="K700" s="230"/>
      <c r="L700" s="235"/>
      <c r="M700" s="236"/>
      <c r="N700" s="237"/>
      <c r="O700" s="237"/>
      <c r="P700" s="237"/>
      <c r="Q700" s="237"/>
      <c r="R700" s="237"/>
      <c r="S700" s="237"/>
      <c r="T700" s="238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39" t="s">
        <v>137</v>
      </c>
      <c r="AU700" s="239" t="s">
        <v>81</v>
      </c>
      <c r="AV700" s="14" t="s">
        <v>81</v>
      </c>
      <c r="AW700" s="14" t="s">
        <v>33</v>
      </c>
      <c r="AX700" s="14" t="s">
        <v>71</v>
      </c>
      <c r="AY700" s="239" t="s">
        <v>127</v>
      </c>
    </row>
    <row r="701" s="13" customFormat="1">
      <c r="A701" s="13"/>
      <c r="B701" s="218"/>
      <c r="C701" s="219"/>
      <c r="D701" s="220" t="s">
        <v>137</v>
      </c>
      <c r="E701" s="221" t="s">
        <v>19</v>
      </c>
      <c r="F701" s="222" t="s">
        <v>139</v>
      </c>
      <c r="G701" s="219"/>
      <c r="H701" s="221" t="s">
        <v>19</v>
      </c>
      <c r="I701" s="223"/>
      <c r="J701" s="219"/>
      <c r="K701" s="219"/>
      <c r="L701" s="224"/>
      <c r="M701" s="225"/>
      <c r="N701" s="226"/>
      <c r="O701" s="226"/>
      <c r="P701" s="226"/>
      <c r="Q701" s="226"/>
      <c r="R701" s="226"/>
      <c r="S701" s="226"/>
      <c r="T701" s="227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28" t="s">
        <v>137</v>
      </c>
      <c r="AU701" s="228" t="s">
        <v>81</v>
      </c>
      <c r="AV701" s="13" t="s">
        <v>79</v>
      </c>
      <c r="AW701" s="13" t="s">
        <v>33</v>
      </c>
      <c r="AX701" s="13" t="s">
        <v>71</v>
      </c>
      <c r="AY701" s="228" t="s">
        <v>127</v>
      </c>
    </row>
    <row r="702" s="14" customFormat="1">
      <c r="A702" s="14"/>
      <c r="B702" s="229"/>
      <c r="C702" s="230"/>
      <c r="D702" s="220" t="s">
        <v>137</v>
      </c>
      <c r="E702" s="231" t="s">
        <v>19</v>
      </c>
      <c r="F702" s="232" t="s">
        <v>215</v>
      </c>
      <c r="G702" s="230"/>
      <c r="H702" s="233">
        <v>11.470000000000001</v>
      </c>
      <c r="I702" s="234"/>
      <c r="J702" s="230"/>
      <c r="K702" s="230"/>
      <c r="L702" s="235"/>
      <c r="M702" s="236"/>
      <c r="N702" s="237"/>
      <c r="O702" s="237"/>
      <c r="P702" s="237"/>
      <c r="Q702" s="237"/>
      <c r="R702" s="237"/>
      <c r="S702" s="237"/>
      <c r="T702" s="238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39" t="s">
        <v>137</v>
      </c>
      <c r="AU702" s="239" t="s">
        <v>81</v>
      </c>
      <c r="AV702" s="14" t="s">
        <v>81</v>
      </c>
      <c r="AW702" s="14" t="s">
        <v>33</v>
      </c>
      <c r="AX702" s="14" t="s">
        <v>71</v>
      </c>
      <c r="AY702" s="239" t="s">
        <v>127</v>
      </c>
    </row>
    <row r="703" s="14" customFormat="1">
      <c r="A703" s="14"/>
      <c r="B703" s="229"/>
      <c r="C703" s="230"/>
      <c r="D703" s="220" t="s">
        <v>137</v>
      </c>
      <c r="E703" s="231" t="s">
        <v>19</v>
      </c>
      <c r="F703" s="232" t="s">
        <v>191</v>
      </c>
      <c r="G703" s="230"/>
      <c r="H703" s="233">
        <v>0.46000000000000002</v>
      </c>
      <c r="I703" s="234"/>
      <c r="J703" s="230"/>
      <c r="K703" s="230"/>
      <c r="L703" s="235"/>
      <c r="M703" s="236"/>
      <c r="N703" s="237"/>
      <c r="O703" s="237"/>
      <c r="P703" s="237"/>
      <c r="Q703" s="237"/>
      <c r="R703" s="237"/>
      <c r="S703" s="237"/>
      <c r="T703" s="238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39" t="s">
        <v>137</v>
      </c>
      <c r="AU703" s="239" t="s">
        <v>81</v>
      </c>
      <c r="AV703" s="14" t="s">
        <v>81</v>
      </c>
      <c r="AW703" s="14" t="s">
        <v>33</v>
      </c>
      <c r="AX703" s="14" t="s">
        <v>71</v>
      </c>
      <c r="AY703" s="239" t="s">
        <v>127</v>
      </c>
    </row>
    <row r="704" s="14" customFormat="1">
      <c r="A704" s="14"/>
      <c r="B704" s="229"/>
      <c r="C704" s="230"/>
      <c r="D704" s="220" t="s">
        <v>137</v>
      </c>
      <c r="E704" s="231" t="s">
        <v>19</v>
      </c>
      <c r="F704" s="232" t="s">
        <v>216</v>
      </c>
      <c r="G704" s="230"/>
      <c r="H704" s="233">
        <v>-0.54000000000000004</v>
      </c>
      <c r="I704" s="234"/>
      <c r="J704" s="230"/>
      <c r="K704" s="230"/>
      <c r="L704" s="235"/>
      <c r="M704" s="236"/>
      <c r="N704" s="237"/>
      <c r="O704" s="237"/>
      <c r="P704" s="237"/>
      <c r="Q704" s="237"/>
      <c r="R704" s="237"/>
      <c r="S704" s="237"/>
      <c r="T704" s="238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39" t="s">
        <v>137</v>
      </c>
      <c r="AU704" s="239" t="s">
        <v>81</v>
      </c>
      <c r="AV704" s="14" t="s">
        <v>81</v>
      </c>
      <c r="AW704" s="14" t="s">
        <v>33</v>
      </c>
      <c r="AX704" s="14" t="s">
        <v>71</v>
      </c>
      <c r="AY704" s="239" t="s">
        <v>127</v>
      </c>
    </row>
    <row r="705" s="15" customFormat="1">
      <c r="A705" s="15"/>
      <c r="B705" s="240"/>
      <c r="C705" s="241"/>
      <c r="D705" s="220" t="s">
        <v>137</v>
      </c>
      <c r="E705" s="242" t="s">
        <v>19</v>
      </c>
      <c r="F705" s="243" t="s">
        <v>142</v>
      </c>
      <c r="G705" s="241"/>
      <c r="H705" s="244">
        <v>88.777000000000001</v>
      </c>
      <c r="I705" s="245"/>
      <c r="J705" s="241"/>
      <c r="K705" s="241"/>
      <c r="L705" s="246"/>
      <c r="M705" s="247"/>
      <c r="N705" s="248"/>
      <c r="O705" s="248"/>
      <c r="P705" s="248"/>
      <c r="Q705" s="248"/>
      <c r="R705" s="248"/>
      <c r="S705" s="248"/>
      <c r="T705" s="249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50" t="s">
        <v>137</v>
      </c>
      <c r="AU705" s="250" t="s">
        <v>81</v>
      </c>
      <c r="AV705" s="15" t="s">
        <v>135</v>
      </c>
      <c r="AW705" s="15" t="s">
        <v>33</v>
      </c>
      <c r="AX705" s="15" t="s">
        <v>79</v>
      </c>
      <c r="AY705" s="250" t="s">
        <v>127</v>
      </c>
    </row>
    <row r="706" s="12" customFormat="1" ht="25.92" customHeight="1">
      <c r="A706" s="12"/>
      <c r="B706" s="189"/>
      <c r="C706" s="190"/>
      <c r="D706" s="191" t="s">
        <v>70</v>
      </c>
      <c r="E706" s="192" t="s">
        <v>680</v>
      </c>
      <c r="F706" s="192" t="s">
        <v>681</v>
      </c>
      <c r="G706" s="190"/>
      <c r="H706" s="190"/>
      <c r="I706" s="193"/>
      <c r="J706" s="194">
        <f>BK706</f>
        <v>0</v>
      </c>
      <c r="K706" s="190"/>
      <c r="L706" s="195"/>
      <c r="M706" s="196"/>
      <c r="N706" s="197"/>
      <c r="O706" s="197"/>
      <c r="P706" s="198">
        <f>P707</f>
        <v>0</v>
      </c>
      <c r="Q706" s="197"/>
      <c r="R706" s="198">
        <f>R707</f>
        <v>0</v>
      </c>
      <c r="S706" s="197"/>
      <c r="T706" s="199">
        <f>T707</f>
        <v>0</v>
      </c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R706" s="200" t="s">
        <v>162</v>
      </c>
      <c r="AT706" s="201" t="s">
        <v>70</v>
      </c>
      <c r="AU706" s="201" t="s">
        <v>71</v>
      </c>
      <c r="AY706" s="200" t="s">
        <v>127</v>
      </c>
      <c r="BK706" s="202">
        <f>BK707</f>
        <v>0</v>
      </c>
    </row>
    <row r="707" s="2" customFormat="1" ht="14.4" customHeight="1">
      <c r="A707" s="39"/>
      <c r="B707" s="40"/>
      <c r="C707" s="205" t="s">
        <v>682</v>
      </c>
      <c r="D707" s="205" t="s">
        <v>130</v>
      </c>
      <c r="E707" s="206" t="s">
        <v>683</v>
      </c>
      <c r="F707" s="207" t="s">
        <v>684</v>
      </c>
      <c r="G707" s="208" t="s">
        <v>369</v>
      </c>
      <c r="H707" s="261"/>
      <c r="I707" s="210"/>
      <c r="J707" s="211">
        <f>ROUND(I707*H707,2)</f>
        <v>0</v>
      </c>
      <c r="K707" s="207" t="s">
        <v>19</v>
      </c>
      <c r="L707" s="45"/>
      <c r="M707" s="262" t="s">
        <v>19</v>
      </c>
      <c r="N707" s="263" t="s">
        <v>42</v>
      </c>
      <c r="O707" s="264"/>
      <c r="P707" s="265">
        <f>O707*H707</f>
        <v>0</v>
      </c>
      <c r="Q707" s="265">
        <v>0</v>
      </c>
      <c r="R707" s="265">
        <f>Q707*H707</f>
        <v>0</v>
      </c>
      <c r="S707" s="265">
        <v>0</v>
      </c>
      <c r="T707" s="266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16" t="s">
        <v>135</v>
      </c>
      <c r="AT707" s="216" t="s">
        <v>130</v>
      </c>
      <c r="AU707" s="216" t="s">
        <v>79</v>
      </c>
      <c r="AY707" s="18" t="s">
        <v>127</v>
      </c>
      <c r="BE707" s="217">
        <f>IF(N707="základní",J707,0)</f>
        <v>0</v>
      </c>
      <c r="BF707" s="217">
        <f>IF(N707="snížená",J707,0)</f>
        <v>0</v>
      </c>
      <c r="BG707" s="217">
        <f>IF(N707="zákl. přenesená",J707,0)</f>
        <v>0</v>
      </c>
      <c r="BH707" s="217">
        <f>IF(N707="sníž. přenesená",J707,0)</f>
        <v>0</v>
      </c>
      <c r="BI707" s="217">
        <f>IF(N707="nulová",J707,0)</f>
        <v>0</v>
      </c>
      <c r="BJ707" s="18" t="s">
        <v>79</v>
      </c>
      <c r="BK707" s="217">
        <f>ROUND(I707*H707,2)</f>
        <v>0</v>
      </c>
      <c r="BL707" s="18" t="s">
        <v>135</v>
      </c>
      <c r="BM707" s="216" t="s">
        <v>685</v>
      </c>
    </row>
    <row r="708" s="2" customFormat="1" ht="6.96" customHeight="1">
      <c r="A708" s="39"/>
      <c r="B708" s="60"/>
      <c r="C708" s="61"/>
      <c r="D708" s="61"/>
      <c r="E708" s="61"/>
      <c r="F708" s="61"/>
      <c r="G708" s="61"/>
      <c r="H708" s="61"/>
      <c r="I708" s="61"/>
      <c r="J708" s="61"/>
      <c r="K708" s="61"/>
      <c r="L708" s="45"/>
      <c r="M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</sheetData>
  <sheetProtection sheet="1" autoFilter="0" formatColumns="0" formatRows="0" objects="1" scenarios="1" spinCount="100000" saltValue="5JU9QBIsKKaOi83j96dl+//kaMCC2EjHBA++xvTSDWOJ8BChz/sUlG488C45xVdms7VzpfhBEs5sUI/9ucPwsA==" hashValue="IRhrLYF3vugaLNurKPnxO/7g/jhNmJwkRcZ7LhiYTUh7qviFUMSzss6DZ1Es/XbAFzELtmYLRoY712I8PZIFaw==" algorithmName="SHA-512" password="CC35"/>
  <autoFilter ref="C98:K707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85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Rekonstrukce sociálního zázemí v objektu sauny ve Frenštátě p.R. II.etapa -rekonstrukce vnitřních sprch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686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3. 5. 2021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Město Frenštát p.R., nám.Míru 1, Frenštát p.R.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Ing.arch. Martin Janda, Lomná 1895, Frenštát p.R.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ROUND((SUM(BE86:BE118)),  2)</f>
        <v>0</v>
      </c>
      <c r="G33" s="39"/>
      <c r="H33" s="39"/>
      <c r="I33" s="149">
        <v>0.20999999999999999</v>
      </c>
      <c r="J33" s="148">
        <f>ROUND(((SUM(BE86:BE118))*I33),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ROUND((SUM(BF86:BF118)),  2)</f>
        <v>0</v>
      </c>
      <c r="G34" s="39"/>
      <c r="H34" s="39"/>
      <c r="I34" s="149">
        <v>0.14999999999999999</v>
      </c>
      <c r="J34" s="148">
        <f>ROUND(((SUM(BF86:BF118))*I34),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ROUND((SUM(BG86:BG118)),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ROUND((SUM(BH86:BH118)),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ROUND((SUM(BI86:BI118)),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sociálního zázemí v objektu sauny ve Frenštátě p.R. II.etapa -rekonstrukce vnitřních sprch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Elektroinstalační práce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3. 5. 2021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Město Frenštát p.R., nám.Míru 1, Frenštát p.R.</v>
      </c>
      <c r="G54" s="41"/>
      <c r="H54" s="41"/>
      <c r="I54" s="33" t="s">
        <v>31</v>
      </c>
      <c r="J54" s="37" t="str">
        <f>E21</f>
        <v>Ing.arch. Martin Janda, Lomná 1895, Frenštát p.R.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89</v>
      </c>
      <c r="D57" s="163"/>
      <c r="E57" s="163"/>
      <c r="F57" s="163"/>
      <c r="G57" s="163"/>
      <c r="H57" s="163"/>
      <c r="I57" s="163"/>
      <c r="J57" s="164" t="s">
        <v>90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91</v>
      </c>
    </row>
    <row r="60" s="9" customFormat="1" ht="24.96" customHeight="1">
      <c r="A60" s="9"/>
      <c r="B60" s="166"/>
      <c r="C60" s="167"/>
      <c r="D60" s="168" t="s">
        <v>687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688</v>
      </c>
      <c r="E61" s="169"/>
      <c r="F61" s="169"/>
      <c r="G61" s="169"/>
      <c r="H61" s="169"/>
      <c r="I61" s="169"/>
      <c r="J61" s="170">
        <f>J89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689</v>
      </c>
      <c r="E62" s="169"/>
      <c r="F62" s="169"/>
      <c r="G62" s="169"/>
      <c r="H62" s="169"/>
      <c r="I62" s="169"/>
      <c r="J62" s="170">
        <f>J92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6"/>
      <c r="C63" s="167"/>
      <c r="D63" s="168" t="s">
        <v>690</v>
      </c>
      <c r="E63" s="169"/>
      <c r="F63" s="169"/>
      <c r="G63" s="169"/>
      <c r="H63" s="169"/>
      <c r="I63" s="169"/>
      <c r="J63" s="170">
        <f>J96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6"/>
      <c r="C64" s="167"/>
      <c r="D64" s="168" t="s">
        <v>691</v>
      </c>
      <c r="E64" s="169"/>
      <c r="F64" s="169"/>
      <c r="G64" s="169"/>
      <c r="H64" s="169"/>
      <c r="I64" s="169"/>
      <c r="J64" s="170">
        <f>J100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6"/>
      <c r="C65" s="167"/>
      <c r="D65" s="168" t="s">
        <v>692</v>
      </c>
      <c r="E65" s="169"/>
      <c r="F65" s="169"/>
      <c r="G65" s="169"/>
      <c r="H65" s="169"/>
      <c r="I65" s="169"/>
      <c r="J65" s="170">
        <f>J105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6"/>
      <c r="C66" s="167"/>
      <c r="D66" s="168" t="s">
        <v>693</v>
      </c>
      <c r="E66" s="169"/>
      <c r="F66" s="169"/>
      <c r="G66" s="169"/>
      <c r="H66" s="169"/>
      <c r="I66" s="169"/>
      <c r="J66" s="170">
        <f>J115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112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Rekonstrukce sociálního zázemí v objektu sauny ve Frenštátě p.R. II.etapa -rekonstrukce vnitřních sprch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86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02 - Elektroinstalační práce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 xml:space="preserve"> </v>
      </c>
      <c r="G80" s="41"/>
      <c r="H80" s="41"/>
      <c r="I80" s="33" t="s">
        <v>23</v>
      </c>
      <c r="J80" s="73" t="str">
        <f>IF(J12="","",J12)</f>
        <v>3. 5. 2021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40.05" customHeight="1">
      <c r="A82" s="39"/>
      <c r="B82" s="40"/>
      <c r="C82" s="33" t="s">
        <v>25</v>
      </c>
      <c r="D82" s="41"/>
      <c r="E82" s="41"/>
      <c r="F82" s="28" t="str">
        <f>E15</f>
        <v>Město Frenštát p.R., nám.Míru 1, Frenštát p.R.</v>
      </c>
      <c r="G82" s="41"/>
      <c r="H82" s="41"/>
      <c r="I82" s="33" t="s">
        <v>31</v>
      </c>
      <c r="J82" s="37" t="str">
        <f>E21</f>
        <v>Ing.arch. Martin Janda, Lomná 1895, Frenštát p.R.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34</v>
      </c>
      <c r="J83" s="37" t="str">
        <f>E24</f>
        <v xml:space="preserve"> 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113</v>
      </c>
      <c r="D85" s="181" t="s">
        <v>56</v>
      </c>
      <c r="E85" s="181" t="s">
        <v>52</v>
      </c>
      <c r="F85" s="181" t="s">
        <v>53</v>
      </c>
      <c r="G85" s="181" t="s">
        <v>114</v>
      </c>
      <c r="H85" s="181" t="s">
        <v>115</v>
      </c>
      <c r="I85" s="181" t="s">
        <v>116</v>
      </c>
      <c r="J85" s="181" t="s">
        <v>90</v>
      </c>
      <c r="K85" s="182" t="s">
        <v>117</v>
      </c>
      <c r="L85" s="183"/>
      <c r="M85" s="93" t="s">
        <v>19</v>
      </c>
      <c r="N85" s="94" t="s">
        <v>41</v>
      </c>
      <c r="O85" s="94" t="s">
        <v>118</v>
      </c>
      <c r="P85" s="94" t="s">
        <v>119</v>
      </c>
      <c r="Q85" s="94" t="s">
        <v>120</v>
      </c>
      <c r="R85" s="94" t="s">
        <v>121</v>
      </c>
      <c r="S85" s="94" t="s">
        <v>122</v>
      </c>
      <c r="T85" s="95" t="s">
        <v>123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124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P87+P89+P92+P96+P100+P105+P115</f>
        <v>0</v>
      </c>
      <c r="Q86" s="97"/>
      <c r="R86" s="186">
        <f>R87+R89+R92+R96+R100+R105+R115</f>
        <v>0</v>
      </c>
      <c r="S86" s="97"/>
      <c r="T86" s="187">
        <f>T87+T89+T92+T96+T100+T105+T115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70</v>
      </c>
      <c r="AU86" s="18" t="s">
        <v>91</v>
      </c>
      <c r="BK86" s="188">
        <f>BK87+BK89+BK92+BK96+BK100+BK105+BK115</f>
        <v>0</v>
      </c>
    </row>
    <row r="87" s="12" customFormat="1" ht="25.92" customHeight="1">
      <c r="A87" s="12"/>
      <c r="B87" s="189"/>
      <c r="C87" s="190"/>
      <c r="D87" s="191" t="s">
        <v>70</v>
      </c>
      <c r="E87" s="192" t="s">
        <v>694</v>
      </c>
      <c r="F87" s="192" t="s">
        <v>695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</f>
        <v>0</v>
      </c>
      <c r="Q87" s="197"/>
      <c r="R87" s="198">
        <f>R88</f>
        <v>0</v>
      </c>
      <c r="S87" s="197"/>
      <c r="T87" s="199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79</v>
      </c>
      <c r="AT87" s="201" t="s">
        <v>70</v>
      </c>
      <c r="AU87" s="201" t="s">
        <v>71</v>
      </c>
      <c r="AY87" s="200" t="s">
        <v>127</v>
      </c>
      <c r="BK87" s="202">
        <f>BK88</f>
        <v>0</v>
      </c>
    </row>
    <row r="88" s="2" customFormat="1" ht="14.4" customHeight="1">
      <c r="A88" s="39"/>
      <c r="B88" s="40"/>
      <c r="C88" s="205" t="s">
        <v>79</v>
      </c>
      <c r="D88" s="205" t="s">
        <v>130</v>
      </c>
      <c r="E88" s="206" t="s">
        <v>694</v>
      </c>
      <c r="F88" s="207" t="s">
        <v>696</v>
      </c>
      <c r="G88" s="208" t="s">
        <v>697</v>
      </c>
      <c r="H88" s="209">
        <v>1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42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135</v>
      </c>
      <c r="AT88" s="216" t="s">
        <v>130</v>
      </c>
      <c r="AU88" s="216" t="s">
        <v>79</v>
      </c>
      <c r="AY88" s="18" t="s">
        <v>127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79</v>
      </c>
      <c r="BK88" s="217">
        <f>ROUND(I88*H88,2)</f>
        <v>0</v>
      </c>
      <c r="BL88" s="18" t="s">
        <v>135</v>
      </c>
      <c r="BM88" s="216" t="s">
        <v>81</v>
      </c>
    </row>
    <row r="89" s="12" customFormat="1" ht="25.92" customHeight="1">
      <c r="A89" s="12"/>
      <c r="B89" s="189"/>
      <c r="C89" s="190"/>
      <c r="D89" s="191" t="s">
        <v>70</v>
      </c>
      <c r="E89" s="192" t="s">
        <v>698</v>
      </c>
      <c r="F89" s="192" t="s">
        <v>699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SUM(P90:P91)</f>
        <v>0</v>
      </c>
      <c r="Q89" s="197"/>
      <c r="R89" s="198">
        <f>SUM(R90:R91)</f>
        <v>0</v>
      </c>
      <c r="S89" s="197"/>
      <c r="T89" s="199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79</v>
      </c>
      <c r="AT89" s="201" t="s">
        <v>70</v>
      </c>
      <c r="AU89" s="201" t="s">
        <v>71</v>
      </c>
      <c r="AY89" s="200" t="s">
        <v>127</v>
      </c>
      <c r="BK89" s="202">
        <f>SUM(BK90:BK91)</f>
        <v>0</v>
      </c>
    </row>
    <row r="90" s="2" customFormat="1" ht="52.2" customHeight="1">
      <c r="A90" s="39"/>
      <c r="B90" s="40"/>
      <c r="C90" s="205" t="s">
        <v>81</v>
      </c>
      <c r="D90" s="205" t="s">
        <v>130</v>
      </c>
      <c r="E90" s="206" t="s">
        <v>700</v>
      </c>
      <c r="F90" s="207" t="s">
        <v>701</v>
      </c>
      <c r="G90" s="208" t="s">
        <v>268</v>
      </c>
      <c r="H90" s="209">
        <v>2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42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135</v>
      </c>
      <c r="AT90" s="216" t="s">
        <v>130</v>
      </c>
      <c r="AU90" s="216" t="s">
        <v>79</v>
      </c>
      <c r="AY90" s="18" t="s">
        <v>127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79</v>
      </c>
      <c r="BK90" s="217">
        <f>ROUND(I90*H90,2)</f>
        <v>0</v>
      </c>
      <c r="BL90" s="18" t="s">
        <v>135</v>
      </c>
      <c r="BM90" s="216" t="s">
        <v>169</v>
      </c>
    </row>
    <row r="91" s="2" customFormat="1" ht="52.2" customHeight="1">
      <c r="A91" s="39"/>
      <c r="B91" s="40"/>
      <c r="C91" s="205" t="s">
        <v>128</v>
      </c>
      <c r="D91" s="205" t="s">
        <v>130</v>
      </c>
      <c r="E91" s="206" t="s">
        <v>702</v>
      </c>
      <c r="F91" s="207" t="s">
        <v>703</v>
      </c>
      <c r="G91" s="208" t="s">
        <v>268</v>
      </c>
      <c r="H91" s="209">
        <v>1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42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135</v>
      </c>
      <c r="AT91" s="216" t="s">
        <v>130</v>
      </c>
      <c r="AU91" s="216" t="s">
        <v>79</v>
      </c>
      <c r="AY91" s="18" t="s">
        <v>127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135</v>
      </c>
      <c r="BM91" s="216" t="s">
        <v>200</v>
      </c>
    </row>
    <row r="92" s="12" customFormat="1" ht="25.92" customHeight="1">
      <c r="A92" s="12"/>
      <c r="B92" s="189"/>
      <c r="C92" s="190"/>
      <c r="D92" s="191" t="s">
        <v>70</v>
      </c>
      <c r="E92" s="192" t="s">
        <v>704</v>
      </c>
      <c r="F92" s="192" t="s">
        <v>695</v>
      </c>
      <c r="G92" s="190"/>
      <c r="H92" s="190"/>
      <c r="I92" s="193"/>
      <c r="J92" s="194">
        <f>BK92</f>
        <v>0</v>
      </c>
      <c r="K92" s="190"/>
      <c r="L92" s="195"/>
      <c r="M92" s="196"/>
      <c r="N92" s="197"/>
      <c r="O92" s="197"/>
      <c r="P92" s="198">
        <f>SUM(P93:P95)</f>
        <v>0</v>
      </c>
      <c r="Q92" s="197"/>
      <c r="R92" s="198">
        <f>SUM(R93:R95)</f>
        <v>0</v>
      </c>
      <c r="S92" s="197"/>
      <c r="T92" s="199">
        <f>SUM(T93:T95)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79</v>
      </c>
      <c r="AT92" s="201" t="s">
        <v>70</v>
      </c>
      <c r="AU92" s="201" t="s">
        <v>71</v>
      </c>
      <c r="AY92" s="200" t="s">
        <v>127</v>
      </c>
      <c r="BK92" s="202">
        <f>SUM(BK93:BK95)</f>
        <v>0</v>
      </c>
    </row>
    <row r="93" s="2" customFormat="1" ht="14.4" customHeight="1">
      <c r="A93" s="39"/>
      <c r="B93" s="40"/>
      <c r="C93" s="205" t="s">
        <v>135</v>
      </c>
      <c r="D93" s="205" t="s">
        <v>130</v>
      </c>
      <c r="E93" s="206" t="s">
        <v>705</v>
      </c>
      <c r="F93" s="207" t="s">
        <v>706</v>
      </c>
      <c r="G93" s="208" t="s">
        <v>268</v>
      </c>
      <c r="H93" s="209">
        <v>3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42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135</v>
      </c>
      <c r="AT93" s="216" t="s">
        <v>130</v>
      </c>
      <c r="AU93" s="216" t="s">
        <v>79</v>
      </c>
      <c r="AY93" s="18" t="s">
        <v>127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79</v>
      </c>
      <c r="BK93" s="217">
        <f>ROUND(I93*H93,2)</f>
        <v>0</v>
      </c>
      <c r="BL93" s="18" t="s">
        <v>135</v>
      </c>
      <c r="BM93" s="216" t="s">
        <v>211</v>
      </c>
    </row>
    <row r="94" s="2" customFormat="1" ht="14.4" customHeight="1">
      <c r="A94" s="39"/>
      <c r="B94" s="40"/>
      <c r="C94" s="205" t="s">
        <v>162</v>
      </c>
      <c r="D94" s="205" t="s">
        <v>130</v>
      </c>
      <c r="E94" s="206" t="s">
        <v>707</v>
      </c>
      <c r="F94" s="207" t="s">
        <v>708</v>
      </c>
      <c r="G94" s="208" t="s">
        <v>268</v>
      </c>
      <c r="H94" s="209">
        <v>3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42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135</v>
      </c>
      <c r="AT94" s="216" t="s">
        <v>130</v>
      </c>
      <c r="AU94" s="216" t="s">
        <v>79</v>
      </c>
      <c r="AY94" s="18" t="s">
        <v>127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79</v>
      </c>
      <c r="BK94" s="217">
        <f>ROUND(I94*H94,2)</f>
        <v>0</v>
      </c>
      <c r="BL94" s="18" t="s">
        <v>135</v>
      </c>
      <c r="BM94" s="216" t="s">
        <v>221</v>
      </c>
    </row>
    <row r="95" s="2" customFormat="1" ht="14.4" customHeight="1">
      <c r="A95" s="39"/>
      <c r="B95" s="40"/>
      <c r="C95" s="205" t="s">
        <v>169</v>
      </c>
      <c r="D95" s="205" t="s">
        <v>130</v>
      </c>
      <c r="E95" s="206" t="s">
        <v>704</v>
      </c>
      <c r="F95" s="207" t="s">
        <v>709</v>
      </c>
      <c r="G95" s="208" t="s">
        <v>268</v>
      </c>
      <c r="H95" s="209">
        <v>3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42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135</v>
      </c>
      <c r="AT95" s="216" t="s">
        <v>130</v>
      </c>
      <c r="AU95" s="216" t="s">
        <v>79</v>
      </c>
      <c r="AY95" s="18" t="s">
        <v>127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79</v>
      </c>
      <c r="BK95" s="217">
        <f>ROUND(I95*H95,2)</f>
        <v>0</v>
      </c>
      <c r="BL95" s="18" t="s">
        <v>135</v>
      </c>
      <c r="BM95" s="216" t="s">
        <v>234</v>
      </c>
    </row>
    <row r="96" s="12" customFormat="1" ht="25.92" customHeight="1">
      <c r="A96" s="12"/>
      <c r="B96" s="189"/>
      <c r="C96" s="190"/>
      <c r="D96" s="191" t="s">
        <v>70</v>
      </c>
      <c r="E96" s="192" t="s">
        <v>710</v>
      </c>
      <c r="F96" s="192" t="s">
        <v>711</v>
      </c>
      <c r="G96" s="190"/>
      <c r="H96" s="190"/>
      <c r="I96" s="193"/>
      <c r="J96" s="194">
        <f>BK96</f>
        <v>0</v>
      </c>
      <c r="K96" s="190"/>
      <c r="L96" s="195"/>
      <c r="M96" s="196"/>
      <c r="N96" s="197"/>
      <c r="O96" s="197"/>
      <c r="P96" s="198">
        <f>SUM(P97:P99)</f>
        <v>0</v>
      </c>
      <c r="Q96" s="197"/>
      <c r="R96" s="198">
        <f>SUM(R97:R99)</f>
        <v>0</v>
      </c>
      <c r="S96" s="197"/>
      <c r="T96" s="199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79</v>
      </c>
      <c r="AT96" s="201" t="s">
        <v>70</v>
      </c>
      <c r="AU96" s="201" t="s">
        <v>71</v>
      </c>
      <c r="AY96" s="200" t="s">
        <v>127</v>
      </c>
      <c r="BK96" s="202">
        <f>SUM(BK97:BK99)</f>
        <v>0</v>
      </c>
    </row>
    <row r="97" s="2" customFormat="1" ht="14.4" customHeight="1">
      <c r="A97" s="39"/>
      <c r="B97" s="40"/>
      <c r="C97" s="205" t="s">
        <v>177</v>
      </c>
      <c r="D97" s="205" t="s">
        <v>130</v>
      </c>
      <c r="E97" s="206" t="s">
        <v>712</v>
      </c>
      <c r="F97" s="207" t="s">
        <v>713</v>
      </c>
      <c r="G97" s="208" t="s">
        <v>268</v>
      </c>
      <c r="H97" s="209">
        <v>3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42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135</v>
      </c>
      <c r="AT97" s="216" t="s">
        <v>130</v>
      </c>
      <c r="AU97" s="216" t="s">
        <v>79</v>
      </c>
      <c r="AY97" s="18" t="s">
        <v>127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79</v>
      </c>
      <c r="BK97" s="217">
        <f>ROUND(I97*H97,2)</f>
        <v>0</v>
      </c>
      <c r="BL97" s="18" t="s">
        <v>135</v>
      </c>
      <c r="BM97" s="216" t="s">
        <v>245</v>
      </c>
    </row>
    <row r="98" s="2" customFormat="1" ht="14.4" customHeight="1">
      <c r="A98" s="39"/>
      <c r="B98" s="40"/>
      <c r="C98" s="205" t="s">
        <v>186</v>
      </c>
      <c r="D98" s="205" t="s">
        <v>130</v>
      </c>
      <c r="E98" s="206" t="s">
        <v>714</v>
      </c>
      <c r="F98" s="207" t="s">
        <v>715</v>
      </c>
      <c r="G98" s="208" t="s">
        <v>268</v>
      </c>
      <c r="H98" s="209">
        <v>3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42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135</v>
      </c>
      <c r="AT98" s="216" t="s">
        <v>130</v>
      </c>
      <c r="AU98" s="216" t="s">
        <v>79</v>
      </c>
      <c r="AY98" s="18" t="s">
        <v>127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79</v>
      </c>
      <c r="BK98" s="217">
        <f>ROUND(I98*H98,2)</f>
        <v>0</v>
      </c>
      <c r="BL98" s="18" t="s">
        <v>135</v>
      </c>
      <c r="BM98" s="216" t="s">
        <v>255</v>
      </c>
    </row>
    <row r="99" s="2" customFormat="1" ht="14.4" customHeight="1">
      <c r="A99" s="39"/>
      <c r="B99" s="40"/>
      <c r="C99" s="205" t="s">
        <v>194</v>
      </c>
      <c r="D99" s="205" t="s">
        <v>130</v>
      </c>
      <c r="E99" s="206" t="s">
        <v>716</v>
      </c>
      <c r="F99" s="207" t="s">
        <v>717</v>
      </c>
      <c r="G99" s="208" t="s">
        <v>268</v>
      </c>
      <c r="H99" s="209">
        <v>15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42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135</v>
      </c>
      <c r="AT99" s="216" t="s">
        <v>130</v>
      </c>
      <c r="AU99" s="216" t="s">
        <v>79</v>
      </c>
      <c r="AY99" s="18" t="s">
        <v>127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79</v>
      </c>
      <c r="BK99" s="217">
        <f>ROUND(I99*H99,2)</f>
        <v>0</v>
      </c>
      <c r="BL99" s="18" t="s">
        <v>135</v>
      </c>
      <c r="BM99" s="216" t="s">
        <v>266</v>
      </c>
    </row>
    <row r="100" s="12" customFormat="1" ht="25.92" customHeight="1">
      <c r="A100" s="12"/>
      <c r="B100" s="189"/>
      <c r="C100" s="190"/>
      <c r="D100" s="191" t="s">
        <v>70</v>
      </c>
      <c r="E100" s="192" t="s">
        <v>718</v>
      </c>
      <c r="F100" s="192" t="s">
        <v>719</v>
      </c>
      <c r="G100" s="190"/>
      <c r="H100" s="190"/>
      <c r="I100" s="193"/>
      <c r="J100" s="194">
        <f>BK100</f>
        <v>0</v>
      </c>
      <c r="K100" s="190"/>
      <c r="L100" s="195"/>
      <c r="M100" s="196"/>
      <c r="N100" s="197"/>
      <c r="O100" s="197"/>
      <c r="P100" s="198">
        <f>SUM(P101:P104)</f>
        <v>0</v>
      </c>
      <c r="Q100" s="197"/>
      <c r="R100" s="198">
        <f>SUM(R101:R104)</f>
        <v>0</v>
      </c>
      <c r="S100" s="197"/>
      <c r="T100" s="199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79</v>
      </c>
      <c r="AT100" s="201" t="s">
        <v>70</v>
      </c>
      <c r="AU100" s="201" t="s">
        <v>71</v>
      </c>
      <c r="AY100" s="200" t="s">
        <v>127</v>
      </c>
      <c r="BK100" s="202">
        <f>SUM(BK101:BK104)</f>
        <v>0</v>
      </c>
    </row>
    <row r="101" s="2" customFormat="1" ht="14.4" customHeight="1">
      <c r="A101" s="39"/>
      <c r="B101" s="40"/>
      <c r="C101" s="205" t="s">
        <v>200</v>
      </c>
      <c r="D101" s="205" t="s">
        <v>130</v>
      </c>
      <c r="E101" s="206" t="s">
        <v>720</v>
      </c>
      <c r="F101" s="207" t="s">
        <v>721</v>
      </c>
      <c r="G101" s="208" t="s">
        <v>165</v>
      </c>
      <c r="H101" s="209">
        <v>10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42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135</v>
      </c>
      <c r="AT101" s="216" t="s">
        <v>130</v>
      </c>
      <c r="AU101" s="216" t="s">
        <v>79</v>
      </c>
      <c r="AY101" s="18" t="s">
        <v>127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79</v>
      </c>
      <c r="BK101" s="217">
        <f>ROUND(I101*H101,2)</f>
        <v>0</v>
      </c>
      <c r="BL101" s="18" t="s">
        <v>135</v>
      </c>
      <c r="BM101" s="216" t="s">
        <v>274</v>
      </c>
    </row>
    <row r="102" s="2" customFormat="1" ht="14.4" customHeight="1">
      <c r="A102" s="39"/>
      <c r="B102" s="40"/>
      <c r="C102" s="205" t="s">
        <v>207</v>
      </c>
      <c r="D102" s="205" t="s">
        <v>130</v>
      </c>
      <c r="E102" s="206" t="s">
        <v>722</v>
      </c>
      <c r="F102" s="207" t="s">
        <v>723</v>
      </c>
      <c r="G102" s="208" t="s">
        <v>165</v>
      </c>
      <c r="H102" s="209">
        <v>25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42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135</v>
      </c>
      <c r="AT102" s="216" t="s">
        <v>130</v>
      </c>
      <c r="AU102" s="216" t="s">
        <v>79</v>
      </c>
      <c r="AY102" s="18" t="s">
        <v>127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79</v>
      </c>
      <c r="BK102" s="217">
        <f>ROUND(I102*H102,2)</f>
        <v>0</v>
      </c>
      <c r="BL102" s="18" t="s">
        <v>135</v>
      </c>
      <c r="BM102" s="216" t="s">
        <v>283</v>
      </c>
    </row>
    <row r="103" s="2" customFormat="1" ht="14.4" customHeight="1">
      <c r="A103" s="39"/>
      <c r="B103" s="40"/>
      <c r="C103" s="205" t="s">
        <v>211</v>
      </c>
      <c r="D103" s="205" t="s">
        <v>130</v>
      </c>
      <c r="E103" s="206" t="s">
        <v>724</v>
      </c>
      <c r="F103" s="207" t="s">
        <v>725</v>
      </c>
      <c r="G103" s="208" t="s">
        <v>268</v>
      </c>
      <c r="H103" s="209">
        <v>6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42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135</v>
      </c>
      <c r="AT103" s="216" t="s">
        <v>130</v>
      </c>
      <c r="AU103" s="216" t="s">
        <v>79</v>
      </c>
      <c r="AY103" s="18" t="s">
        <v>127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79</v>
      </c>
      <c r="BK103" s="217">
        <f>ROUND(I103*H103,2)</f>
        <v>0</v>
      </c>
      <c r="BL103" s="18" t="s">
        <v>135</v>
      </c>
      <c r="BM103" s="216" t="s">
        <v>292</v>
      </c>
    </row>
    <row r="104" s="2" customFormat="1" ht="14.4" customHeight="1">
      <c r="A104" s="39"/>
      <c r="B104" s="40"/>
      <c r="C104" s="205" t="s">
        <v>217</v>
      </c>
      <c r="D104" s="205" t="s">
        <v>130</v>
      </c>
      <c r="E104" s="206" t="s">
        <v>710</v>
      </c>
      <c r="F104" s="207" t="s">
        <v>726</v>
      </c>
      <c r="G104" s="208" t="s">
        <v>268</v>
      </c>
      <c r="H104" s="209">
        <v>8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42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135</v>
      </c>
      <c r="AT104" s="216" t="s">
        <v>130</v>
      </c>
      <c r="AU104" s="216" t="s">
        <v>79</v>
      </c>
      <c r="AY104" s="18" t="s">
        <v>127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79</v>
      </c>
      <c r="BK104" s="217">
        <f>ROUND(I104*H104,2)</f>
        <v>0</v>
      </c>
      <c r="BL104" s="18" t="s">
        <v>135</v>
      </c>
      <c r="BM104" s="216" t="s">
        <v>304</v>
      </c>
    </row>
    <row r="105" s="12" customFormat="1" ht="25.92" customHeight="1">
      <c r="A105" s="12"/>
      <c r="B105" s="189"/>
      <c r="C105" s="190"/>
      <c r="D105" s="191" t="s">
        <v>70</v>
      </c>
      <c r="E105" s="192" t="s">
        <v>727</v>
      </c>
      <c r="F105" s="192" t="s">
        <v>728</v>
      </c>
      <c r="G105" s="190"/>
      <c r="H105" s="190"/>
      <c r="I105" s="193"/>
      <c r="J105" s="194">
        <f>BK105</f>
        <v>0</v>
      </c>
      <c r="K105" s="190"/>
      <c r="L105" s="195"/>
      <c r="M105" s="196"/>
      <c r="N105" s="197"/>
      <c r="O105" s="197"/>
      <c r="P105" s="198">
        <f>SUM(P106:P114)</f>
        <v>0</v>
      </c>
      <c r="Q105" s="197"/>
      <c r="R105" s="198">
        <f>SUM(R106:R114)</f>
        <v>0</v>
      </c>
      <c r="S105" s="197"/>
      <c r="T105" s="199">
        <f>SUM(T106:T114)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0" t="s">
        <v>79</v>
      </c>
      <c r="AT105" s="201" t="s">
        <v>70</v>
      </c>
      <c r="AU105" s="201" t="s">
        <v>71</v>
      </c>
      <c r="AY105" s="200" t="s">
        <v>127</v>
      </c>
      <c r="BK105" s="202">
        <f>SUM(BK106:BK114)</f>
        <v>0</v>
      </c>
    </row>
    <row r="106" s="2" customFormat="1" ht="14.4" customHeight="1">
      <c r="A106" s="39"/>
      <c r="B106" s="40"/>
      <c r="C106" s="205" t="s">
        <v>221</v>
      </c>
      <c r="D106" s="205" t="s">
        <v>130</v>
      </c>
      <c r="E106" s="206" t="s">
        <v>729</v>
      </c>
      <c r="F106" s="207" t="s">
        <v>730</v>
      </c>
      <c r="G106" s="208" t="s">
        <v>268</v>
      </c>
      <c r="H106" s="209">
        <v>3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42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135</v>
      </c>
      <c r="AT106" s="216" t="s">
        <v>130</v>
      </c>
      <c r="AU106" s="216" t="s">
        <v>79</v>
      </c>
      <c r="AY106" s="18" t="s">
        <v>127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79</v>
      </c>
      <c r="BK106" s="217">
        <f>ROUND(I106*H106,2)</f>
        <v>0</v>
      </c>
      <c r="BL106" s="18" t="s">
        <v>135</v>
      </c>
      <c r="BM106" s="216" t="s">
        <v>315</v>
      </c>
    </row>
    <row r="107" s="2" customFormat="1" ht="14.4" customHeight="1">
      <c r="A107" s="39"/>
      <c r="B107" s="40"/>
      <c r="C107" s="205" t="s">
        <v>8</v>
      </c>
      <c r="D107" s="205" t="s">
        <v>130</v>
      </c>
      <c r="E107" s="206" t="s">
        <v>731</v>
      </c>
      <c r="F107" s="207" t="s">
        <v>732</v>
      </c>
      <c r="G107" s="208" t="s">
        <v>268</v>
      </c>
      <c r="H107" s="209">
        <v>6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42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135</v>
      </c>
      <c r="AT107" s="216" t="s">
        <v>130</v>
      </c>
      <c r="AU107" s="216" t="s">
        <v>79</v>
      </c>
      <c r="AY107" s="18" t="s">
        <v>127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79</v>
      </c>
      <c r="BK107" s="217">
        <f>ROUND(I107*H107,2)</f>
        <v>0</v>
      </c>
      <c r="BL107" s="18" t="s">
        <v>135</v>
      </c>
      <c r="BM107" s="216" t="s">
        <v>328</v>
      </c>
    </row>
    <row r="108" s="2" customFormat="1" ht="14.4" customHeight="1">
      <c r="A108" s="39"/>
      <c r="B108" s="40"/>
      <c r="C108" s="205" t="s">
        <v>234</v>
      </c>
      <c r="D108" s="205" t="s">
        <v>130</v>
      </c>
      <c r="E108" s="206" t="s">
        <v>733</v>
      </c>
      <c r="F108" s="207" t="s">
        <v>734</v>
      </c>
      <c r="G108" s="208" t="s">
        <v>165</v>
      </c>
      <c r="H108" s="209">
        <v>30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42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135</v>
      </c>
      <c r="AT108" s="216" t="s">
        <v>130</v>
      </c>
      <c r="AU108" s="216" t="s">
        <v>79</v>
      </c>
      <c r="AY108" s="18" t="s">
        <v>127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79</v>
      </c>
      <c r="BK108" s="217">
        <f>ROUND(I108*H108,2)</f>
        <v>0</v>
      </c>
      <c r="BL108" s="18" t="s">
        <v>135</v>
      </c>
      <c r="BM108" s="216" t="s">
        <v>336</v>
      </c>
    </row>
    <row r="109" s="2" customFormat="1" ht="14.4" customHeight="1">
      <c r="A109" s="39"/>
      <c r="B109" s="40"/>
      <c r="C109" s="205" t="s">
        <v>239</v>
      </c>
      <c r="D109" s="205" t="s">
        <v>130</v>
      </c>
      <c r="E109" s="206" t="s">
        <v>735</v>
      </c>
      <c r="F109" s="207" t="s">
        <v>736</v>
      </c>
      <c r="G109" s="208" t="s">
        <v>737</v>
      </c>
      <c r="H109" s="209">
        <v>30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42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135</v>
      </c>
      <c r="AT109" s="216" t="s">
        <v>130</v>
      </c>
      <c r="AU109" s="216" t="s">
        <v>79</v>
      </c>
      <c r="AY109" s="18" t="s">
        <v>127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79</v>
      </c>
      <c r="BK109" s="217">
        <f>ROUND(I109*H109,2)</f>
        <v>0</v>
      </c>
      <c r="BL109" s="18" t="s">
        <v>135</v>
      </c>
      <c r="BM109" s="216" t="s">
        <v>347</v>
      </c>
    </row>
    <row r="110" s="2" customFormat="1" ht="14.4" customHeight="1">
      <c r="A110" s="39"/>
      <c r="B110" s="40"/>
      <c r="C110" s="205" t="s">
        <v>245</v>
      </c>
      <c r="D110" s="205" t="s">
        <v>130</v>
      </c>
      <c r="E110" s="206" t="s">
        <v>718</v>
      </c>
      <c r="F110" s="207" t="s">
        <v>738</v>
      </c>
      <c r="G110" s="208" t="s">
        <v>737</v>
      </c>
      <c r="H110" s="209">
        <v>5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42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135</v>
      </c>
      <c r="AT110" s="216" t="s">
        <v>130</v>
      </c>
      <c r="AU110" s="216" t="s">
        <v>79</v>
      </c>
      <c r="AY110" s="18" t="s">
        <v>127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79</v>
      </c>
      <c r="BK110" s="217">
        <f>ROUND(I110*H110,2)</f>
        <v>0</v>
      </c>
      <c r="BL110" s="18" t="s">
        <v>135</v>
      </c>
      <c r="BM110" s="216" t="s">
        <v>359</v>
      </c>
    </row>
    <row r="111" s="2" customFormat="1" ht="14.4" customHeight="1">
      <c r="A111" s="39"/>
      <c r="B111" s="40"/>
      <c r="C111" s="205" t="s">
        <v>250</v>
      </c>
      <c r="D111" s="205" t="s">
        <v>130</v>
      </c>
      <c r="E111" s="206" t="s">
        <v>727</v>
      </c>
      <c r="F111" s="207" t="s">
        <v>739</v>
      </c>
      <c r="G111" s="208" t="s">
        <v>737</v>
      </c>
      <c r="H111" s="209">
        <v>10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42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135</v>
      </c>
      <c r="AT111" s="216" t="s">
        <v>130</v>
      </c>
      <c r="AU111" s="216" t="s">
        <v>79</v>
      </c>
      <c r="AY111" s="18" t="s">
        <v>127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79</v>
      </c>
      <c r="BK111" s="217">
        <f>ROUND(I111*H111,2)</f>
        <v>0</v>
      </c>
      <c r="BL111" s="18" t="s">
        <v>135</v>
      </c>
      <c r="BM111" s="216" t="s">
        <v>373</v>
      </c>
    </row>
    <row r="112" s="2" customFormat="1" ht="14.4" customHeight="1">
      <c r="A112" s="39"/>
      <c r="B112" s="40"/>
      <c r="C112" s="205" t="s">
        <v>255</v>
      </c>
      <c r="D112" s="205" t="s">
        <v>130</v>
      </c>
      <c r="E112" s="206" t="s">
        <v>740</v>
      </c>
      <c r="F112" s="207" t="s">
        <v>741</v>
      </c>
      <c r="G112" s="208" t="s">
        <v>737</v>
      </c>
      <c r="H112" s="209">
        <v>5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42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135</v>
      </c>
      <c r="AT112" s="216" t="s">
        <v>130</v>
      </c>
      <c r="AU112" s="216" t="s">
        <v>79</v>
      </c>
      <c r="AY112" s="18" t="s">
        <v>127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79</v>
      </c>
      <c r="BK112" s="217">
        <f>ROUND(I112*H112,2)</f>
        <v>0</v>
      </c>
      <c r="BL112" s="18" t="s">
        <v>135</v>
      </c>
      <c r="BM112" s="216" t="s">
        <v>381</v>
      </c>
    </row>
    <row r="113" s="2" customFormat="1" ht="14.4" customHeight="1">
      <c r="A113" s="39"/>
      <c r="B113" s="40"/>
      <c r="C113" s="205" t="s">
        <v>7</v>
      </c>
      <c r="D113" s="205" t="s">
        <v>130</v>
      </c>
      <c r="E113" s="206" t="s">
        <v>742</v>
      </c>
      <c r="F113" s="207" t="s">
        <v>743</v>
      </c>
      <c r="G113" s="208" t="s">
        <v>152</v>
      </c>
      <c r="H113" s="209">
        <v>2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42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135</v>
      </c>
      <c r="AT113" s="216" t="s">
        <v>130</v>
      </c>
      <c r="AU113" s="216" t="s">
        <v>79</v>
      </c>
      <c r="AY113" s="18" t="s">
        <v>127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79</v>
      </c>
      <c r="BK113" s="217">
        <f>ROUND(I113*H113,2)</f>
        <v>0</v>
      </c>
      <c r="BL113" s="18" t="s">
        <v>135</v>
      </c>
      <c r="BM113" s="216" t="s">
        <v>391</v>
      </c>
    </row>
    <row r="114" s="2" customFormat="1" ht="14.4" customHeight="1">
      <c r="A114" s="39"/>
      <c r="B114" s="40"/>
      <c r="C114" s="205" t="s">
        <v>266</v>
      </c>
      <c r="D114" s="205" t="s">
        <v>130</v>
      </c>
      <c r="E114" s="206" t="s">
        <v>744</v>
      </c>
      <c r="F114" s="207" t="s">
        <v>745</v>
      </c>
      <c r="G114" s="208" t="s">
        <v>737</v>
      </c>
      <c r="H114" s="209">
        <v>2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42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135</v>
      </c>
      <c r="AT114" s="216" t="s">
        <v>130</v>
      </c>
      <c r="AU114" s="216" t="s">
        <v>79</v>
      </c>
      <c r="AY114" s="18" t="s">
        <v>127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79</v>
      </c>
      <c r="BK114" s="217">
        <f>ROUND(I114*H114,2)</f>
        <v>0</v>
      </c>
      <c r="BL114" s="18" t="s">
        <v>135</v>
      </c>
      <c r="BM114" s="216" t="s">
        <v>399</v>
      </c>
    </row>
    <row r="115" s="12" customFormat="1" ht="25.92" customHeight="1">
      <c r="A115" s="12"/>
      <c r="B115" s="189"/>
      <c r="C115" s="190"/>
      <c r="D115" s="191" t="s">
        <v>70</v>
      </c>
      <c r="E115" s="192" t="s">
        <v>746</v>
      </c>
      <c r="F115" s="192" t="s">
        <v>747</v>
      </c>
      <c r="G115" s="190"/>
      <c r="H115" s="190"/>
      <c r="I115" s="193"/>
      <c r="J115" s="194">
        <f>BK115</f>
        <v>0</v>
      </c>
      <c r="K115" s="190"/>
      <c r="L115" s="195"/>
      <c r="M115" s="196"/>
      <c r="N115" s="197"/>
      <c r="O115" s="197"/>
      <c r="P115" s="198">
        <f>SUM(P116:P118)</f>
        <v>0</v>
      </c>
      <c r="Q115" s="197"/>
      <c r="R115" s="198">
        <f>SUM(R116:R118)</f>
        <v>0</v>
      </c>
      <c r="S115" s="197"/>
      <c r="T115" s="199">
        <f>SUM(T116:T118)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0" t="s">
        <v>79</v>
      </c>
      <c r="AT115" s="201" t="s">
        <v>70</v>
      </c>
      <c r="AU115" s="201" t="s">
        <v>71</v>
      </c>
      <c r="AY115" s="200" t="s">
        <v>127</v>
      </c>
      <c r="BK115" s="202">
        <f>SUM(BK116:BK118)</f>
        <v>0</v>
      </c>
    </row>
    <row r="116" s="2" customFormat="1" ht="14.4" customHeight="1">
      <c r="A116" s="39"/>
      <c r="B116" s="40"/>
      <c r="C116" s="205" t="s">
        <v>270</v>
      </c>
      <c r="D116" s="205" t="s">
        <v>130</v>
      </c>
      <c r="E116" s="206" t="s">
        <v>748</v>
      </c>
      <c r="F116" s="207" t="s">
        <v>749</v>
      </c>
      <c r="G116" s="208" t="s">
        <v>268</v>
      </c>
      <c r="H116" s="209">
        <v>1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42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135</v>
      </c>
      <c r="AT116" s="216" t="s">
        <v>130</v>
      </c>
      <c r="AU116" s="216" t="s">
        <v>79</v>
      </c>
      <c r="AY116" s="18" t="s">
        <v>127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79</v>
      </c>
      <c r="BK116" s="217">
        <f>ROUND(I116*H116,2)</f>
        <v>0</v>
      </c>
      <c r="BL116" s="18" t="s">
        <v>135</v>
      </c>
      <c r="BM116" s="216" t="s">
        <v>409</v>
      </c>
    </row>
    <row r="117" s="2" customFormat="1" ht="14.4" customHeight="1">
      <c r="A117" s="39"/>
      <c r="B117" s="40"/>
      <c r="C117" s="205" t="s">
        <v>274</v>
      </c>
      <c r="D117" s="205" t="s">
        <v>130</v>
      </c>
      <c r="E117" s="206" t="s">
        <v>750</v>
      </c>
      <c r="F117" s="207" t="s">
        <v>751</v>
      </c>
      <c r="G117" s="208" t="s">
        <v>697</v>
      </c>
      <c r="H117" s="209">
        <v>1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42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135</v>
      </c>
      <c r="AT117" s="216" t="s">
        <v>130</v>
      </c>
      <c r="AU117" s="216" t="s">
        <v>79</v>
      </c>
      <c r="AY117" s="18" t="s">
        <v>127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79</v>
      </c>
      <c r="BK117" s="217">
        <f>ROUND(I117*H117,2)</f>
        <v>0</v>
      </c>
      <c r="BL117" s="18" t="s">
        <v>135</v>
      </c>
      <c r="BM117" s="216" t="s">
        <v>752</v>
      </c>
    </row>
    <row r="118" s="2" customFormat="1" ht="14.4" customHeight="1">
      <c r="A118" s="39"/>
      <c r="B118" s="40"/>
      <c r="C118" s="205" t="s">
        <v>278</v>
      </c>
      <c r="D118" s="205" t="s">
        <v>130</v>
      </c>
      <c r="E118" s="206" t="s">
        <v>753</v>
      </c>
      <c r="F118" s="207" t="s">
        <v>754</v>
      </c>
      <c r="G118" s="208" t="s">
        <v>697</v>
      </c>
      <c r="H118" s="209">
        <v>1</v>
      </c>
      <c r="I118" s="210"/>
      <c r="J118" s="211">
        <f>ROUND(I118*H118,2)</f>
        <v>0</v>
      </c>
      <c r="K118" s="207" t="s">
        <v>19</v>
      </c>
      <c r="L118" s="45"/>
      <c r="M118" s="262" t="s">
        <v>19</v>
      </c>
      <c r="N118" s="263" t="s">
        <v>42</v>
      </c>
      <c r="O118" s="264"/>
      <c r="P118" s="265">
        <f>O118*H118</f>
        <v>0</v>
      </c>
      <c r="Q118" s="265">
        <v>0</v>
      </c>
      <c r="R118" s="265">
        <f>Q118*H118</f>
        <v>0</v>
      </c>
      <c r="S118" s="265">
        <v>0</v>
      </c>
      <c r="T118" s="26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135</v>
      </c>
      <c r="AT118" s="216" t="s">
        <v>130</v>
      </c>
      <c r="AU118" s="216" t="s">
        <v>79</v>
      </c>
      <c r="AY118" s="18" t="s">
        <v>127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79</v>
      </c>
      <c r="BK118" s="217">
        <f>ROUND(I118*H118,2)</f>
        <v>0</v>
      </c>
      <c r="BL118" s="18" t="s">
        <v>135</v>
      </c>
      <c r="BM118" s="216" t="s">
        <v>755</v>
      </c>
    </row>
    <row r="119" s="2" customFormat="1" ht="6.96" customHeight="1">
      <c r="A119" s="39"/>
      <c r="B119" s="60"/>
      <c r="C119" s="61"/>
      <c r="D119" s="61"/>
      <c r="E119" s="61"/>
      <c r="F119" s="61"/>
      <c r="G119" s="61"/>
      <c r="H119" s="61"/>
      <c r="I119" s="61"/>
      <c r="J119" s="61"/>
      <c r="K119" s="61"/>
      <c r="L119" s="45"/>
      <c r="M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</sheetData>
  <sheetProtection sheet="1" autoFilter="0" formatColumns="0" formatRows="0" objects="1" scenarios="1" spinCount="100000" saltValue="NDGL7Zp/AioFvzgyxH1PLJwDGthmWtKSKHHwhbLE5QHNoRvEK2mzUdSQHPU4LCofvrO1wMlqZDYRdSyJe9MuaQ==" hashValue="SXJ+y7teQKQZgM0fMmVzOF3MCwYdy4K1uyMq/+nw799xo3WcI9FZgOd/WGrb+134Y+/FKpllSsxrGDE1VDg9+g==" algorithmName="SHA-512" password="CC35"/>
  <autoFilter ref="C85:K11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7" customWidth="1"/>
    <col min="2" max="2" width="1.667969" style="267" customWidth="1"/>
    <col min="3" max="4" width="5" style="267" customWidth="1"/>
    <col min="5" max="5" width="11.66016" style="267" customWidth="1"/>
    <col min="6" max="6" width="9.160156" style="267" customWidth="1"/>
    <col min="7" max="7" width="5" style="267" customWidth="1"/>
    <col min="8" max="8" width="77.83203" style="267" customWidth="1"/>
    <col min="9" max="10" width="20" style="267" customWidth="1"/>
    <col min="11" max="11" width="1.667969" style="267" customWidth="1"/>
  </cols>
  <sheetData>
    <row r="1" s="1" customFormat="1" ht="37.5" customHeight="1"/>
    <row r="2" s="1" customFormat="1" ht="7.5" customHeight="1">
      <c r="B2" s="268"/>
      <c r="C2" s="269"/>
      <c r="D2" s="269"/>
      <c r="E2" s="269"/>
      <c r="F2" s="269"/>
      <c r="G2" s="269"/>
      <c r="H2" s="269"/>
      <c r="I2" s="269"/>
      <c r="J2" s="269"/>
      <c r="K2" s="270"/>
    </row>
    <row r="3" s="16" customFormat="1" ht="45" customHeight="1">
      <c r="B3" s="271"/>
      <c r="C3" s="272" t="s">
        <v>756</v>
      </c>
      <c r="D3" s="272"/>
      <c r="E3" s="272"/>
      <c r="F3" s="272"/>
      <c r="G3" s="272"/>
      <c r="H3" s="272"/>
      <c r="I3" s="272"/>
      <c r="J3" s="272"/>
      <c r="K3" s="273"/>
    </row>
    <row r="4" s="1" customFormat="1" ht="25.5" customHeight="1">
      <c r="B4" s="274"/>
      <c r="C4" s="275" t="s">
        <v>757</v>
      </c>
      <c r="D4" s="275"/>
      <c r="E4" s="275"/>
      <c r="F4" s="275"/>
      <c r="G4" s="275"/>
      <c r="H4" s="275"/>
      <c r="I4" s="275"/>
      <c r="J4" s="275"/>
      <c r="K4" s="276"/>
    </row>
    <row r="5" s="1" customFormat="1" ht="5.25" customHeight="1">
      <c r="B5" s="274"/>
      <c r="C5" s="277"/>
      <c r="D5" s="277"/>
      <c r="E5" s="277"/>
      <c r="F5" s="277"/>
      <c r="G5" s="277"/>
      <c r="H5" s="277"/>
      <c r="I5" s="277"/>
      <c r="J5" s="277"/>
      <c r="K5" s="276"/>
    </row>
    <row r="6" s="1" customFormat="1" ht="15" customHeight="1">
      <c r="B6" s="274"/>
      <c r="C6" s="278" t="s">
        <v>758</v>
      </c>
      <c r="D6" s="278"/>
      <c r="E6" s="278"/>
      <c r="F6" s="278"/>
      <c r="G6" s="278"/>
      <c r="H6" s="278"/>
      <c r="I6" s="278"/>
      <c r="J6" s="278"/>
      <c r="K6" s="276"/>
    </row>
    <row r="7" s="1" customFormat="1" ht="15" customHeight="1">
      <c r="B7" s="279"/>
      <c r="C7" s="278" t="s">
        <v>759</v>
      </c>
      <c r="D7" s="278"/>
      <c r="E7" s="278"/>
      <c r="F7" s="278"/>
      <c r="G7" s="278"/>
      <c r="H7" s="278"/>
      <c r="I7" s="278"/>
      <c r="J7" s="278"/>
      <c r="K7" s="276"/>
    </row>
    <row r="8" s="1" customFormat="1" ht="12.75" customHeight="1">
      <c r="B8" s="279"/>
      <c r="C8" s="278"/>
      <c r="D8" s="278"/>
      <c r="E8" s="278"/>
      <c r="F8" s="278"/>
      <c r="G8" s="278"/>
      <c r="H8" s="278"/>
      <c r="I8" s="278"/>
      <c r="J8" s="278"/>
      <c r="K8" s="276"/>
    </row>
    <row r="9" s="1" customFormat="1" ht="15" customHeight="1">
      <c r="B9" s="279"/>
      <c r="C9" s="278" t="s">
        <v>760</v>
      </c>
      <c r="D9" s="278"/>
      <c r="E9" s="278"/>
      <c r="F9" s="278"/>
      <c r="G9" s="278"/>
      <c r="H9" s="278"/>
      <c r="I9" s="278"/>
      <c r="J9" s="278"/>
      <c r="K9" s="276"/>
    </row>
    <row r="10" s="1" customFormat="1" ht="15" customHeight="1">
      <c r="B10" s="279"/>
      <c r="C10" s="278"/>
      <c r="D10" s="278" t="s">
        <v>761</v>
      </c>
      <c r="E10" s="278"/>
      <c r="F10" s="278"/>
      <c r="G10" s="278"/>
      <c r="H10" s="278"/>
      <c r="I10" s="278"/>
      <c r="J10" s="278"/>
      <c r="K10" s="276"/>
    </row>
    <row r="11" s="1" customFormat="1" ht="15" customHeight="1">
      <c r="B11" s="279"/>
      <c r="C11" s="280"/>
      <c r="D11" s="278" t="s">
        <v>762</v>
      </c>
      <c r="E11" s="278"/>
      <c r="F11" s="278"/>
      <c r="G11" s="278"/>
      <c r="H11" s="278"/>
      <c r="I11" s="278"/>
      <c r="J11" s="278"/>
      <c r="K11" s="276"/>
    </row>
    <row r="12" s="1" customFormat="1" ht="15" customHeight="1">
      <c r="B12" s="279"/>
      <c r="C12" s="280"/>
      <c r="D12" s="278"/>
      <c r="E12" s="278"/>
      <c r="F12" s="278"/>
      <c r="G12" s="278"/>
      <c r="H12" s="278"/>
      <c r="I12" s="278"/>
      <c r="J12" s="278"/>
      <c r="K12" s="276"/>
    </row>
    <row r="13" s="1" customFormat="1" ht="15" customHeight="1">
      <c r="B13" s="279"/>
      <c r="C13" s="280"/>
      <c r="D13" s="281" t="s">
        <v>763</v>
      </c>
      <c r="E13" s="278"/>
      <c r="F13" s="278"/>
      <c r="G13" s="278"/>
      <c r="H13" s="278"/>
      <c r="I13" s="278"/>
      <c r="J13" s="278"/>
      <c r="K13" s="276"/>
    </row>
    <row r="14" s="1" customFormat="1" ht="12.75" customHeight="1">
      <c r="B14" s="279"/>
      <c r="C14" s="280"/>
      <c r="D14" s="280"/>
      <c r="E14" s="280"/>
      <c r="F14" s="280"/>
      <c r="G14" s="280"/>
      <c r="H14" s="280"/>
      <c r="I14" s="280"/>
      <c r="J14" s="280"/>
      <c r="K14" s="276"/>
    </row>
    <row r="15" s="1" customFormat="1" ht="15" customHeight="1">
      <c r="B15" s="279"/>
      <c r="C15" s="280"/>
      <c r="D15" s="278" t="s">
        <v>764</v>
      </c>
      <c r="E15" s="278"/>
      <c r="F15" s="278"/>
      <c r="G15" s="278"/>
      <c r="H15" s="278"/>
      <c r="I15" s="278"/>
      <c r="J15" s="278"/>
      <c r="K15" s="276"/>
    </row>
    <row r="16" s="1" customFormat="1" ht="15" customHeight="1">
      <c r="B16" s="279"/>
      <c r="C16" s="280"/>
      <c r="D16" s="278" t="s">
        <v>765</v>
      </c>
      <c r="E16" s="278"/>
      <c r="F16" s="278"/>
      <c r="G16" s="278"/>
      <c r="H16" s="278"/>
      <c r="I16" s="278"/>
      <c r="J16" s="278"/>
      <c r="K16" s="276"/>
    </row>
    <row r="17" s="1" customFormat="1" ht="15" customHeight="1">
      <c r="B17" s="279"/>
      <c r="C17" s="280"/>
      <c r="D17" s="278" t="s">
        <v>766</v>
      </c>
      <c r="E17" s="278"/>
      <c r="F17" s="278"/>
      <c r="G17" s="278"/>
      <c r="H17" s="278"/>
      <c r="I17" s="278"/>
      <c r="J17" s="278"/>
      <c r="K17" s="276"/>
    </row>
    <row r="18" s="1" customFormat="1" ht="15" customHeight="1">
      <c r="B18" s="279"/>
      <c r="C18" s="280"/>
      <c r="D18" s="280"/>
      <c r="E18" s="282" t="s">
        <v>78</v>
      </c>
      <c r="F18" s="278" t="s">
        <v>767</v>
      </c>
      <c r="G18" s="278"/>
      <c r="H18" s="278"/>
      <c r="I18" s="278"/>
      <c r="J18" s="278"/>
      <c r="K18" s="276"/>
    </row>
    <row r="19" s="1" customFormat="1" ht="15" customHeight="1">
      <c r="B19" s="279"/>
      <c r="C19" s="280"/>
      <c r="D19" s="280"/>
      <c r="E19" s="282" t="s">
        <v>768</v>
      </c>
      <c r="F19" s="278" t="s">
        <v>769</v>
      </c>
      <c r="G19" s="278"/>
      <c r="H19" s="278"/>
      <c r="I19" s="278"/>
      <c r="J19" s="278"/>
      <c r="K19" s="276"/>
    </row>
    <row r="20" s="1" customFormat="1" ht="15" customHeight="1">
      <c r="B20" s="279"/>
      <c r="C20" s="280"/>
      <c r="D20" s="280"/>
      <c r="E20" s="282" t="s">
        <v>770</v>
      </c>
      <c r="F20" s="278" t="s">
        <v>771</v>
      </c>
      <c r="G20" s="278"/>
      <c r="H20" s="278"/>
      <c r="I20" s="278"/>
      <c r="J20" s="278"/>
      <c r="K20" s="276"/>
    </row>
    <row r="21" s="1" customFormat="1" ht="15" customHeight="1">
      <c r="B21" s="279"/>
      <c r="C21" s="280"/>
      <c r="D21" s="280"/>
      <c r="E21" s="282" t="s">
        <v>772</v>
      </c>
      <c r="F21" s="278" t="s">
        <v>773</v>
      </c>
      <c r="G21" s="278"/>
      <c r="H21" s="278"/>
      <c r="I21" s="278"/>
      <c r="J21" s="278"/>
      <c r="K21" s="276"/>
    </row>
    <row r="22" s="1" customFormat="1" ht="15" customHeight="1">
      <c r="B22" s="279"/>
      <c r="C22" s="280"/>
      <c r="D22" s="280"/>
      <c r="E22" s="282" t="s">
        <v>774</v>
      </c>
      <c r="F22" s="278" t="s">
        <v>775</v>
      </c>
      <c r="G22" s="278"/>
      <c r="H22" s="278"/>
      <c r="I22" s="278"/>
      <c r="J22" s="278"/>
      <c r="K22" s="276"/>
    </row>
    <row r="23" s="1" customFormat="1" ht="15" customHeight="1">
      <c r="B23" s="279"/>
      <c r="C23" s="280"/>
      <c r="D23" s="280"/>
      <c r="E23" s="282" t="s">
        <v>776</v>
      </c>
      <c r="F23" s="278" t="s">
        <v>777</v>
      </c>
      <c r="G23" s="278"/>
      <c r="H23" s="278"/>
      <c r="I23" s="278"/>
      <c r="J23" s="278"/>
      <c r="K23" s="276"/>
    </row>
    <row r="24" s="1" customFormat="1" ht="12.75" customHeight="1">
      <c r="B24" s="279"/>
      <c r="C24" s="280"/>
      <c r="D24" s="280"/>
      <c r="E24" s="280"/>
      <c r="F24" s="280"/>
      <c r="G24" s="280"/>
      <c r="H24" s="280"/>
      <c r="I24" s="280"/>
      <c r="J24" s="280"/>
      <c r="K24" s="276"/>
    </row>
    <row r="25" s="1" customFormat="1" ht="15" customHeight="1">
      <c r="B25" s="279"/>
      <c r="C25" s="278" t="s">
        <v>778</v>
      </c>
      <c r="D25" s="278"/>
      <c r="E25" s="278"/>
      <c r="F25" s="278"/>
      <c r="G25" s="278"/>
      <c r="H25" s="278"/>
      <c r="I25" s="278"/>
      <c r="J25" s="278"/>
      <c r="K25" s="276"/>
    </row>
    <row r="26" s="1" customFormat="1" ht="15" customHeight="1">
      <c r="B26" s="279"/>
      <c r="C26" s="278" t="s">
        <v>779</v>
      </c>
      <c r="D26" s="278"/>
      <c r="E26" s="278"/>
      <c r="F26" s="278"/>
      <c r="G26" s="278"/>
      <c r="H26" s="278"/>
      <c r="I26" s="278"/>
      <c r="J26" s="278"/>
      <c r="K26" s="276"/>
    </row>
    <row r="27" s="1" customFormat="1" ht="15" customHeight="1">
      <c r="B27" s="279"/>
      <c r="C27" s="278"/>
      <c r="D27" s="278" t="s">
        <v>780</v>
      </c>
      <c r="E27" s="278"/>
      <c r="F27" s="278"/>
      <c r="G27" s="278"/>
      <c r="H27" s="278"/>
      <c r="I27" s="278"/>
      <c r="J27" s="278"/>
      <c r="K27" s="276"/>
    </row>
    <row r="28" s="1" customFormat="1" ht="15" customHeight="1">
      <c r="B28" s="279"/>
      <c r="C28" s="280"/>
      <c r="D28" s="278" t="s">
        <v>781</v>
      </c>
      <c r="E28" s="278"/>
      <c r="F28" s="278"/>
      <c r="G28" s="278"/>
      <c r="H28" s="278"/>
      <c r="I28" s="278"/>
      <c r="J28" s="278"/>
      <c r="K28" s="276"/>
    </row>
    <row r="29" s="1" customFormat="1" ht="12.75" customHeight="1">
      <c r="B29" s="279"/>
      <c r="C29" s="280"/>
      <c r="D29" s="280"/>
      <c r="E29" s="280"/>
      <c r="F29" s="280"/>
      <c r="G29" s="280"/>
      <c r="H29" s="280"/>
      <c r="I29" s="280"/>
      <c r="J29" s="280"/>
      <c r="K29" s="276"/>
    </row>
    <row r="30" s="1" customFormat="1" ht="15" customHeight="1">
      <c r="B30" s="279"/>
      <c r="C30" s="280"/>
      <c r="D30" s="278" t="s">
        <v>782</v>
      </c>
      <c r="E30" s="278"/>
      <c r="F30" s="278"/>
      <c r="G30" s="278"/>
      <c r="H30" s="278"/>
      <c r="I30" s="278"/>
      <c r="J30" s="278"/>
      <c r="K30" s="276"/>
    </row>
    <row r="31" s="1" customFormat="1" ht="15" customHeight="1">
      <c r="B31" s="279"/>
      <c r="C31" s="280"/>
      <c r="D31" s="278" t="s">
        <v>783</v>
      </c>
      <c r="E31" s="278"/>
      <c r="F31" s="278"/>
      <c r="G31" s="278"/>
      <c r="H31" s="278"/>
      <c r="I31" s="278"/>
      <c r="J31" s="278"/>
      <c r="K31" s="276"/>
    </row>
    <row r="32" s="1" customFormat="1" ht="12.75" customHeight="1">
      <c r="B32" s="279"/>
      <c r="C32" s="280"/>
      <c r="D32" s="280"/>
      <c r="E32" s="280"/>
      <c r="F32" s="280"/>
      <c r="G32" s="280"/>
      <c r="H32" s="280"/>
      <c r="I32" s="280"/>
      <c r="J32" s="280"/>
      <c r="K32" s="276"/>
    </row>
    <row r="33" s="1" customFormat="1" ht="15" customHeight="1">
      <c r="B33" s="279"/>
      <c r="C33" s="280"/>
      <c r="D33" s="278" t="s">
        <v>784</v>
      </c>
      <c r="E33" s="278"/>
      <c r="F33" s="278"/>
      <c r="G33" s="278"/>
      <c r="H33" s="278"/>
      <c r="I33" s="278"/>
      <c r="J33" s="278"/>
      <c r="K33" s="276"/>
    </row>
    <row r="34" s="1" customFormat="1" ht="15" customHeight="1">
      <c r="B34" s="279"/>
      <c r="C34" s="280"/>
      <c r="D34" s="278" t="s">
        <v>785</v>
      </c>
      <c r="E34" s="278"/>
      <c r="F34" s="278"/>
      <c r="G34" s="278"/>
      <c r="H34" s="278"/>
      <c r="I34" s="278"/>
      <c r="J34" s="278"/>
      <c r="K34" s="276"/>
    </row>
    <row r="35" s="1" customFormat="1" ht="15" customHeight="1">
      <c r="B35" s="279"/>
      <c r="C35" s="280"/>
      <c r="D35" s="278" t="s">
        <v>786</v>
      </c>
      <c r="E35" s="278"/>
      <c r="F35" s="278"/>
      <c r="G35" s="278"/>
      <c r="H35" s="278"/>
      <c r="I35" s="278"/>
      <c r="J35" s="278"/>
      <c r="K35" s="276"/>
    </row>
    <row r="36" s="1" customFormat="1" ht="15" customHeight="1">
      <c r="B36" s="279"/>
      <c r="C36" s="280"/>
      <c r="D36" s="278"/>
      <c r="E36" s="281" t="s">
        <v>113</v>
      </c>
      <c r="F36" s="278"/>
      <c r="G36" s="278" t="s">
        <v>787</v>
      </c>
      <c r="H36" s="278"/>
      <c r="I36" s="278"/>
      <c r="J36" s="278"/>
      <c r="K36" s="276"/>
    </row>
    <row r="37" s="1" customFormat="1" ht="30.75" customHeight="1">
      <c r="B37" s="279"/>
      <c r="C37" s="280"/>
      <c r="D37" s="278"/>
      <c r="E37" s="281" t="s">
        <v>788</v>
      </c>
      <c r="F37" s="278"/>
      <c r="G37" s="278" t="s">
        <v>789</v>
      </c>
      <c r="H37" s="278"/>
      <c r="I37" s="278"/>
      <c r="J37" s="278"/>
      <c r="K37" s="276"/>
    </row>
    <row r="38" s="1" customFormat="1" ht="15" customHeight="1">
      <c r="B38" s="279"/>
      <c r="C38" s="280"/>
      <c r="D38" s="278"/>
      <c r="E38" s="281" t="s">
        <v>52</v>
      </c>
      <c r="F38" s="278"/>
      <c r="G38" s="278" t="s">
        <v>790</v>
      </c>
      <c r="H38" s="278"/>
      <c r="I38" s="278"/>
      <c r="J38" s="278"/>
      <c r="K38" s="276"/>
    </row>
    <row r="39" s="1" customFormat="1" ht="15" customHeight="1">
      <c r="B39" s="279"/>
      <c r="C39" s="280"/>
      <c r="D39" s="278"/>
      <c r="E39" s="281" t="s">
        <v>53</v>
      </c>
      <c r="F39" s="278"/>
      <c r="G39" s="278" t="s">
        <v>791</v>
      </c>
      <c r="H39" s="278"/>
      <c r="I39" s="278"/>
      <c r="J39" s="278"/>
      <c r="K39" s="276"/>
    </row>
    <row r="40" s="1" customFormat="1" ht="15" customHeight="1">
      <c r="B40" s="279"/>
      <c r="C40" s="280"/>
      <c r="D40" s="278"/>
      <c r="E40" s="281" t="s">
        <v>114</v>
      </c>
      <c r="F40" s="278"/>
      <c r="G40" s="278" t="s">
        <v>792</v>
      </c>
      <c r="H40" s="278"/>
      <c r="I40" s="278"/>
      <c r="J40" s="278"/>
      <c r="K40" s="276"/>
    </row>
    <row r="41" s="1" customFormat="1" ht="15" customHeight="1">
      <c r="B41" s="279"/>
      <c r="C41" s="280"/>
      <c r="D41" s="278"/>
      <c r="E41" s="281" t="s">
        <v>115</v>
      </c>
      <c r="F41" s="278"/>
      <c r="G41" s="278" t="s">
        <v>793</v>
      </c>
      <c r="H41" s="278"/>
      <c r="I41" s="278"/>
      <c r="J41" s="278"/>
      <c r="K41" s="276"/>
    </row>
    <row r="42" s="1" customFormat="1" ht="15" customHeight="1">
      <c r="B42" s="279"/>
      <c r="C42" s="280"/>
      <c r="D42" s="278"/>
      <c r="E42" s="281" t="s">
        <v>794</v>
      </c>
      <c r="F42" s="278"/>
      <c r="G42" s="278" t="s">
        <v>795</v>
      </c>
      <c r="H42" s="278"/>
      <c r="I42" s="278"/>
      <c r="J42" s="278"/>
      <c r="K42" s="276"/>
    </row>
    <row r="43" s="1" customFormat="1" ht="15" customHeight="1">
      <c r="B43" s="279"/>
      <c r="C43" s="280"/>
      <c r="D43" s="278"/>
      <c r="E43" s="281"/>
      <c r="F43" s="278"/>
      <c r="G43" s="278" t="s">
        <v>796</v>
      </c>
      <c r="H43" s="278"/>
      <c r="I43" s="278"/>
      <c r="J43" s="278"/>
      <c r="K43" s="276"/>
    </row>
    <row r="44" s="1" customFormat="1" ht="15" customHeight="1">
      <c r="B44" s="279"/>
      <c r="C44" s="280"/>
      <c r="D44" s="278"/>
      <c r="E44" s="281" t="s">
        <v>797</v>
      </c>
      <c r="F44" s="278"/>
      <c r="G44" s="278" t="s">
        <v>798</v>
      </c>
      <c r="H44" s="278"/>
      <c r="I44" s="278"/>
      <c r="J44" s="278"/>
      <c r="K44" s="276"/>
    </row>
    <row r="45" s="1" customFormat="1" ht="15" customHeight="1">
      <c r="B45" s="279"/>
      <c r="C45" s="280"/>
      <c r="D45" s="278"/>
      <c r="E45" s="281" t="s">
        <v>117</v>
      </c>
      <c r="F45" s="278"/>
      <c r="G45" s="278" t="s">
        <v>799</v>
      </c>
      <c r="H45" s="278"/>
      <c r="I45" s="278"/>
      <c r="J45" s="278"/>
      <c r="K45" s="276"/>
    </row>
    <row r="46" s="1" customFormat="1" ht="12.75" customHeight="1">
      <c r="B46" s="279"/>
      <c r="C46" s="280"/>
      <c r="D46" s="278"/>
      <c r="E46" s="278"/>
      <c r="F46" s="278"/>
      <c r="G46" s="278"/>
      <c r="H46" s="278"/>
      <c r="I46" s="278"/>
      <c r="J46" s="278"/>
      <c r="K46" s="276"/>
    </row>
    <row r="47" s="1" customFormat="1" ht="15" customHeight="1">
      <c r="B47" s="279"/>
      <c r="C47" s="280"/>
      <c r="D47" s="278" t="s">
        <v>800</v>
      </c>
      <c r="E47" s="278"/>
      <c r="F47" s="278"/>
      <c r="G47" s="278"/>
      <c r="H47" s="278"/>
      <c r="I47" s="278"/>
      <c r="J47" s="278"/>
      <c r="K47" s="276"/>
    </row>
    <row r="48" s="1" customFormat="1" ht="15" customHeight="1">
      <c r="B48" s="279"/>
      <c r="C48" s="280"/>
      <c r="D48" s="280"/>
      <c r="E48" s="278" t="s">
        <v>801</v>
      </c>
      <c r="F48" s="278"/>
      <c r="G48" s="278"/>
      <c r="H48" s="278"/>
      <c r="I48" s="278"/>
      <c r="J48" s="278"/>
      <c r="K48" s="276"/>
    </row>
    <row r="49" s="1" customFormat="1" ht="15" customHeight="1">
      <c r="B49" s="279"/>
      <c r="C49" s="280"/>
      <c r="D49" s="280"/>
      <c r="E49" s="278" t="s">
        <v>802</v>
      </c>
      <c r="F49" s="278"/>
      <c r="G49" s="278"/>
      <c r="H49" s="278"/>
      <c r="I49" s="278"/>
      <c r="J49" s="278"/>
      <c r="K49" s="276"/>
    </row>
    <row r="50" s="1" customFormat="1" ht="15" customHeight="1">
      <c r="B50" s="279"/>
      <c r="C50" s="280"/>
      <c r="D50" s="280"/>
      <c r="E50" s="278" t="s">
        <v>803</v>
      </c>
      <c r="F50" s="278"/>
      <c r="G50" s="278"/>
      <c r="H50" s="278"/>
      <c r="I50" s="278"/>
      <c r="J50" s="278"/>
      <c r="K50" s="276"/>
    </row>
    <row r="51" s="1" customFormat="1" ht="15" customHeight="1">
      <c r="B51" s="279"/>
      <c r="C51" s="280"/>
      <c r="D51" s="278" t="s">
        <v>804</v>
      </c>
      <c r="E51" s="278"/>
      <c r="F51" s="278"/>
      <c r="G51" s="278"/>
      <c r="H51" s="278"/>
      <c r="I51" s="278"/>
      <c r="J51" s="278"/>
      <c r="K51" s="276"/>
    </row>
    <row r="52" s="1" customFormat="1" ht="25.5" customHeight="1">
      <c r="B52" s="274"/>
      <c r="C52" s="275" t="s">
        <v>805</v>
      </c>
      <c r="D52" s="275"/>
      <c r="E52" s="275"/>
      <c r="F52" s="275"/>
      <c r="G52" s="275"/>
      <c r="H52" s="275"/>
      <c r="I52" s="275"/>
      <c r="J52" s="275"/>
      <c r="K52" s="276"/>
    </row>
    <row r="53" s="1" customFormat="1" ht="5.25" customHeight="1">
      <c r="B53" s="274"/>
      <c r="C53" s="277"/>
      <c r="D53" s="277"/>
      <c r="E53" s="277"/>
      <c r="F53" s="277"/>
      <c r="G53" s="277"/>
      <c r="H53" s="277"/>
      <c r="I53" s="277"/>
      <c r="J53" s="277"/>
      <c r="K53" s="276"/>
    </row>
    <row r="54" s="1" customFormat="1" ht="15" customHeight="1">
      <c r="B54" s="274"/>
      <c r="C54" s="278" t="s">
        <v>806</v>
      </c>
      <c r="D54" s="278"/>
      <c r="E54" s="278"/>
      <c r="F54" s="278"/>
      <c r="G54" s="278"/>
      <c r="H54" s="278"/>
      <c r="I54" s="278"/>
      <c r="J54" s="278"/>
      <c r="K54" s="276"/>
    </row>
    <row r="55" s="1" customFormat="1" ht="15" customHeight="1">
      <c r="B55" s="274"/>
      <c r="C55" s="278" t="s">
        <v>807</v>
      </c>
      <c r="D55" s="278"/>
      <c r="E55" s="278"/>
      <c r="F55" s="278"/>
      <c r="G55" s="278"/>
      <c r="H55" s="278"/>
      <c r="I55" s="278"/>
      <c r="J55" s="278"/>
      <c r="K55" s="276"/>
    </row>
    <row r="56" s="1" customFormat="1" ht="12.75" customHeight="1">
      <c r="B56" s="274"/>
      <c r="C56" s="278"/>
      <c r="D56" s="278"/>
      <c r="E56" s="278"/>
      <c r="F56" s="278"/>
      <c r="G56" s="278"/>
      <c r="H56" s="278"/>
      <c r="I56" s="278"/>
      <c r="J56" s="278"/>
      <c r="K56" s="276"/>
    </row>
    <row r="57" s="1" customFormat="1" ht="15" customHeight="1">
      <c r="B57" s="274"/>
      <c r="C57" s="278" t="s">
        <v>808</v>
      </c>
      <c r="D57" s="278"/>
      <c r="E57" s="278"/>
      <c r="F57" s="278"/>
      <c r="G57" s="278"/>
      <c r="H57" s="278"/>
      <c r="I57" s="278"/>
      <c r="J57" s="278"/>
      <c r="K57" s="276"/>
    </row>
    <row r="58" s="1" customFormat="1" ht="15" customHeight="1">
      <c r="B58" s="274"/>
      <c r="C58" s="280"/>
      <c r="D58" s="278" t="s">
        <v>809</v>
      </c>
      <c r="E58" s="278"/>
      <c r="F58" s="278"/>
      <c r="G58" s="278"/>
      <c r="H58" s="278"/>
      <c r="I58" s="278"/>
      <c r="J58" s="278"/>
      <c r="K58" s="276"/>
    </row>
    <row r="59" s="1" customFormat="1" ht="15" customHeight="1">
      <c r="B59" s="274"/>
      <c r="C59" s="280"/>
      <c r="D59" s="278" t="s">
        <v>810</v>
      </c>
      <c r="E59" s="278"/>
      <c r="F59" s="278"/>
      <c r="G59" s="278"/>
      <c r="H59" s="278"/>
      <c r="I59" s="278"/>
      <c r="J59" s="278"/>
      <c r="K59" s="276"/>
    </row>
    <row r="60" s="1" customFormat="1" ht="15" customHeight="1">
      <c r="B60" s="274"/>
      <c r="C60" s="280"/>
      <c r="D60" s="278" t="s">
        <v>811</v>
      </c>
      <c r="E60" s="278"/>
      <c r="F60" s="278"/>
      <c r="G60" s="278"/>
      <c r="H60" s="278"/>
      <c r="I60" s="278"/>
      <c r="J60" s="278"/>
      <c r="K60" s="276"/>
    </row>
    <row r="61" s="1" customFormat="1" ht="15" customHeight="1">
      <c r="B61" s="274"/>
      <c r="C61" s="280"/>
      <c r="D61" s="278" t="s">
        <v>812</v>
      </c>
      <c r="E61" s="278"/>
      <c r="F61" s="278"/>
      <c r="G61" s="278"/>
      <c r="H61" s="278"/>
      <c r="I61" s="278"/>
      <c r="J61" s="278"/>
      <c r="K61" s="276"/>
    </row>
    <row r="62" s="1" customFormat="1" ht="15" customHeight="1">
      <c r="B62" s="274"/>
      <c r="C62" s="280"/>
      <c r="D62" s="283" t="s">
        <v>813</v>
      </c>
      <c r="E62" s="283"/>
      <c r="F62" s="283"/>
      <c r="G62" s="283"/>
      <c r="H62" s="283"/>
      <c r="I62" s="283"/>
      <c r="J62" s="283"/>
      <c r="K62" s="276"/>
    </row>
    <row r="63" s="1" customFormat="1" ht="15" customHeight="1">
      <c r="B63" s="274"/>
      <c r="C63" s="280"/>
      <c r="D63" s="278" t="s">
        <v>814</v>
      </c>
      <c r="E63" s="278"/>
      <c r="F63" s="278"/>
      <c r="G63" s="278"/>
      <c r="H63" s="278"/>
      <c r="I63" s="278"/>
      <c r="J63" s="278"/>
      <c r="K63" s="276"/>
    </row>
    <row r="64" s="1" customFormat="1" ht="12.75" customHeight="1">
      <c r="B64" s="274"/>
      <c r="C64" s="280"/>
      <c r="D64" s="280"/>
      <c r="E64" s="284"/>
      <c r="F64" s="280"/>
      <c r="G64" s="280"/>
      <c r="H64" s="280"/>
      <c r="I64" s="280"/>
      <c r="J64" s="280"/>
      <c r="K64" s="276"/>
    </row>
    <row r="65" s="1" customFormat="1" ht="15" customHeight="1">
      <c r="B65" s="274"/>
      <c r="C65" s="280"/>
      <c r="D65" s="278" t="s">
        <v>815</v>
      </c>
      <c r="E65" s="278"/>
      <c r="F65" s="278"/>
      <c r="G65" s="278"/>
      <c r="H65" s="278"/>
      <c r="I65" s="278"/>
      <c r="J65" s="278"/>
      <c r="K65" s="276"/>
    </row>
    <row r="66" s="1" customFormat="1" ht="15" customHeight="1">
      <c r="B66" s="274"/>
      <c r="C66" s="280"/>
      <c r="D66" s="283" t="s">
        <v>816</v>
      </c>
      <c r="E66" s="283"/>
      <c r="F66" s="283"/>
      <c r="G66" s="283"/>
      <c r="H66" s="283"/>
      <c r="I66" s="283"/>
      <c r="J66" s="283"/>
      <c r="K66" s="276"/>
    </row>
    <row r="67" s="1" customFormat="1" ht="15" customHeight="1">
      <c r="B67" s="274"/>
      <c r="C67" s="280"/>
      <c r="D67" s="278" t="s">
        <v>817</v>
      </c>
      <c r="E67" s="278"/>
      <c r="F67" s="278"/>
      <c r="G67" s="278"/>
      <c r="H67" s="278"/>
      <c r="I67" s="278"/>
      <c r="J67" s="278"/>
      <c r="K67" s="276"/>
    </row>
    <row r="68" s="1" customFormat="1" ht="15" customHeight="1">
      <c r="B68" s="274"/>
      <c r="C68" s="280"/>
      <c r="D68" s="278" t="s">
        <v>818</v>
      </c>
      <c r="E68" s="278"/>
      <c r="F68" s="278"/>
      <c r="G68" s="278"/>
      <c r="H68" s="278"/>
      <c r="I68" s="278"/>
      <c r="J68" s="278"/>
      <c r="K68" s="276"/>
    </row>
    <row r="69" s="1" customFormat="1" ht="15" customHeight="1">
      <c r="B69" s="274"/>
      <c r="C69" s="280"/>
      <c r="D69" s="278" t="s">
        <v>819</v>
      </c>
      <c r="E69" s="278"/>
      <c r="F69" s="278"/>
      <c r="G69" s="278"/>
      <c r="H69" s="278"/>
      <c r="I69" s="278"/>
      <c r="J69" s="278"/>
      <c r="K69" s="276"/>
    </row>
    <row r="70" s="1" customFormat="1" ht="15" customHeight="1">
      <c r="B70" s="274"/>
      <c r="C70" s="280"/>
      <c r="D70" s="278" t="s">
        <v>820</v>
      </c>
      <c r="E70" s="278"/>
      <c r="F70" s="278"/>
      <c r="G70" s="278"/>
      <c r="H70" s="278"/>
      <c r="I70" s="278"/>
      <c r="J70" s="278"/>
      <c r="K70" s="276"/>
    </row>
    <row r="71" s="1" customFormat="1" ht="12.75" customHeight="1">
      <c r="B71" s="285"/>
      <c r="C71" s="286"/>
      <c r="D71" s="286"/>
      <c r="E71" s="286"/>
      <c r="F71" s="286"/>
      <c r="G71" s="286"/>
      <c r="H71" s="286"/>
      <c r="I71" s="286"/>
      <c r="J71" s="286"/>
      <c r="K71" s="287"/>
    </row>
    <row r="72" s="1" customFormat="1" ht="18.75" customHeight="1">
      <c r="B72" s="288"/>
      <c r="C72" s="288"/>
      <c r="D72" s="288"/>
      <c r="E72" s="288"/>
      <c r="F72" s="288"/>
      <c r="G72" s="288"/>
      <c r="H72" s="288"/>
      <c r="I72" s="288"/>
      <c r="J72" s="288"/>
      <c r="K72" s="289"/>
    </row>
    <row r="73" s="1" customFormat="1" ht="18.75" customHeight="1">
      <c r="B73" s="289"/>
      <c r="C73" s="289"/>
      <c r="D73" s="289"/>
      <c r="E73" s="289"/>
      <c r="F73" s="289"/>
      <c r="G73" s="289"/>
      <c r="H73" s="289"/>
      <c r="I73" s="289"/>
      <c r="J73" s="289"/>
      <c r="K73" s="289"/>
    </row>
    <row r="74" s="1" customFormat="1" ht="7.5" customHeight="1">
      <c r="B74" s="290"/>
      <c r="C74" s="291"/>
      <c r="D74" s="291"/>
      <c r="E74" s="291"/>
      <c r="F74" s="291"/>
      <c r="G74" s="291"/>
      <c r="H74" s="291"/>
      <c r="I74" s="291"/>
      <c r="J74" s="291"/>
      <c r="K74" s="292"/>
    </row>
    <row r="75" s="1" customFormat="1" ht="45" customHeight="1">
      <c r="B75" s="293"/>
      <c r="C75" s="294" t="s">
        <v>821</v>
      </c>
      <c r="D75" s="294"/>
      <c r="E75" s="294"/>
      <c r="F75" s="294"/>
      <c r="G75" s="294"/>
      <c r="H75" s="294"/>
      <c r="I75" s="294"/>
      <c r="J75" s="294"/>
      <c r="K75" s="295"/>
    </row>
    <row r="76" s="1" customFormat="1" ht="17.25" customHeight="1">
      <c r="B76" s="293"/>
      <c r="C76" s="296" t="s">
        <v>822</v>
      </c>
      <c r="D76" s="296"/>
      <c r="E76" s="296"/>
      <c r="F76" s="296" t="s">
        <v>823</v>
      </c>
      <c r="G76" s="297"/>
      <c r="H76" s="296" t="s">
        <v>53</v>
      </c>
      <c r="I76" s="296" t="s">
        <v>56</v>
      </c>
      <c r="J76" s="296" t="s">
        <v>824</v>
      </c>
      <c r="K76" s="295"/>
    </row>
    <row r="77" s="1" customFormat="1" ht="17.25" customHeight="1">
      <c r="B77" s="293"/>
      <c r="C77" s="298" t="s">
        <v>825</v>
      </c>
      <c r="D77" s="298"/>
      <c r="E77" s="298"/>
      <c r="F77" s="299" t="s">
        <v>826</v>
      </c>
      <c r="G77" s="300"/>
      <c r="H77" s="298"/>
      <c r="I77" s="298"/>
      <c r="J77" s="298" t="s">
        <v>827</v>
      </c>
      <c r="K77" s="295"/>
    </row>
    <row r="78" s="1" customFormat="1" ht="5.25" customHeight="1">
      <c r="B78" s="293"/>
      <c r="C78" s="301"/>
      <c r="D78" s="301"/>
      <c r="E78" s="301"/>
      <c r="F78" s="301"/>
      <c r="G78" s="302"/>
      <c r="H78" s="301"/>
      <c r="I78" s="301"/>
      <c r="J78" s="301"/>
      <c r="K78" s="295"/>
    </row>
    <row r="79" s="1" customFormat="1" ht="15" customHeight="1">
      <c r="B79" s="293"/>
      <c r="C79" s="281" t="s">
        <v>52</v>
      </c>
      <c r="D79" s="303"/>
      <c r="E79" s="303"/>
      <c r="F79" s="304" t="s">
        <v>828</v>
      </c>
      <c r="G79" s="305"/>
      <c r="H79" s="281" t="s">
        <v>829</v>
      </c>
      <c r="I79" s="281" t="s">
        <v>830</v>
      </c>
      <c r="J79" s="281">
        <v>20</v>
      </c>
      <c r="K79" s="295"/>
    </row>
    <row r="80" s="1" customFormat="1" ht="15" customHeight="1">
      <c r="B80" s="293"/>
      <c r="C80" s="281" t="s">
        <v>831</v>
      </c>
      <c r="D80" s="281"/>
      <c r="E80" s="281"/>
      <c r="F80" s="304" t="s">
        <v>828</v>
      </c>
      <c r="G80" s="305"/>
      <c r="H80" s="281" t="s">
        <v>832</v>
      </c>
      <c r="I80" s="281" t="s">
        <v>830</v>
      </c>
      <c r="J80" s="281">
        <v>120</v>
      </c>
      <c r="K80" s="295"/>
    </row>
    <row r="81" s="1" customFormat="1" ht="15" customHeight="1">
      <c r="B81" s="306"/>
      <c r="C81" s="281" t="s">
        <v>833</v>
      </c>
      <c r="D81" s="281"/>
      <c r="E81" s="281"/>
      <c r="F81" s="304" t="s">
        <v>834</v>
      </c>
      <c r="G81" s="305"/>
      <c r="H81" s="281" t="s">
        <v>835</v>
      </c>
      <c r="I81" s="281" t="s">
        <v>830</v>
      </c>
      <c r="J81" s="281">
        <v>50</v>
      </c>
      <c r="K81" s="295"/>
    </row>
    <row r="82" s="1" customFormat="1" ht="15" customHeight="1">
      <c r="B82" s="306"/>
      <c r="C82" s="281" t="s">
        <v>836</v>
      </c>
      <c r="D82" s="281"/>
      <c r="E82" s="281"/>
      <c r="F82" s="304" t="s">
        <v>828</v>
      </c>
      <c r="G82" s="305"/>
      <c r="H82" s="281" t="s">
        <v>837</v>
      </c>
      <c r="I82" s="281" t="s">
        <v>838</v>
      </c>
      <c r="J82" s="281"/>
      <c r="K82" s="295"/>
    </row>
    <row r="83" s="1" customFormat="1" ht="15" customHeight="1">
      <c r="B83" s="306"/>
      <c r="C83" s="307" t="s">
        <v>839</v>
      </c>
      <c r="D83" s="307"/>
      <c r="E83" s="307"/>
      <c r="F83" s="308" t="s">
        <v>834</v>
      </c>
      <c r="G83" s="307"/>
      <c r="H83" s="307" t="s">
        <v>840</v>
      </c>
      <c r="I83" s="307" t="s">
        <v>830</v>
      </c>
      <c r="J83" s="307">
        <v>15</v>
      </c>
      <c r="K83" s="295"/>
    </row>
    <row r="84" s="1" customFormat="1" ht="15" customHeight="1">
      <c r="B84" s="306"/>
      <c r="C84" s="307" t="s">
        <v>841</v>
      </c>
      <c r="D84" s="307"/>
      <c r="E84" s="307"/>
      <c r="F84" s="308" t="s">
        <v>834</v>
      </c>
      <c r="G84" s="307"/>
      <c r="H84" s="307" t="s">
        <v>842</v>
      </c>
      <c r="I84" s="307" t="s">
        <v>830</v>
      </c>
      <c r="J84" s="307">
        <v>15</v>
      </c>
      <c r="K84" s="295"/>
    </row>
    <row r="85" s="1" customFormat="1" ht="15" customHeight="1">
      <c r="B85" s="306"/>
      <c r="C85" s="307" t="s">
        <v>843</v>
      </c>
      <c r="D85" s="307"/>
      <c r="E85" s="307"/>
      <c r="F85" s="308" t="s">
        <v>834</v>
      </c>
      <c r="G85" s="307"/>
      <c r="H85" s="307" t="s">
        <v>844</v>
      </c>
      <c r="I85" s="307" t="s">
        <v>830</v>
      </c>
      <c r="J85" s="307">
        <v>20</v>
      </c>
      <c r="K85" s="295"/>
    </row>
    <row r="86" s="1" customFormat="1" ht="15" customHeight="1">
      <c r="B86" s="306"/>
      <c r="C86" s="307" t="s">
        <v>845</v>
      </c>
      <c r="D86" s="307"/>
      <c r="E86" s="307"/>
      <c r="F86" s="308" t="s">
        <v>834</v>
      </c>
      <c r="G86" s="307"/>
      <c r="H86" s="307" t="s">
        <v>846</v>
      </c>
      <c r="I86" s="307" t="s">
        <v>830</v>
      </c>
      <c r="J86" s="307">
        <v>20</v>
      </c>
      <c r="K86" s="295"/>
    </row>
    <row r="87" s="1" customFormat="1" ht="15" customHeight="1">
      <c r="B87" s="306"/>
      <c r="C87" s="281" t="s">
        <v>847</v>
      </c>
      <c r="D87" s="281"/>
      <c r="E87" s="281"/>
      <c r="F87" s="304" t="s">
        <v>834</v>
      </c>
      <c r="G87" s="305"/>
      <c r="H87" s="281" t="s">
        <v>848</v>
      </c>
      <c r="I87" s="281" t="s">
        <v>830</v>
      </c>
      <c r="J87" s="281">
        <v>50</v>
      </c>
      <c r="K87" s="295"/>
    </row>
    <row r="88" s="1" customFormat="1" ht="15" customHeight="1">
      <c r="B88" s="306"/>
      <c r="C88" s="281" t="s">
        <v>849</v>
      </c>
      <c r="D88" s="281"/>
      <c r="E88" s="281"/>
      <c r="F88" s="304" t="s">
        <v>834</v>
      </c>
      <c r="G88" s="305"/>
      <c r="H88" s="281" t="s">
        <v>850</v>
      </c>
      <c r="I88" s="281" t="s">
        <v>830</v>
      </c>
      <c r="J88" s="281">
        <v>20</v>
      </c>
      <c r="K88" s="295"/>
    </row>
    <row r="89" s="1" customFormat="1" ht="15" customHeight="1">
      <c r="B89" s="306"/>
      <c r="C89" s="281" t="s">
        <v>851</v>
      </c>
      <c r="D89" s="281"/>
      <c r="E89" s="281"/>
      <c r="F89" s="304" t="s">
        <v>834</v>
      </c>
      <c r="G89" s="305"/>
      <c r="H89" s="281" t="s">
        <v>852</v>
      </c>
      <c r="I89" s="281" t="s">
        <v>830</v>
      </c>
      <c r="J89" s="281">
        <v>20</v>
      </c>
      <c r="K89" s="295"/>
    </row>
    <row r="90" s="1" customFormat="1" ht="15" customHeight="1">
      <c r="B90" s="306"/>
      <c r="C90" s="281" t="s">
        <v>853</v>
      </c>
      <c r="D90" s="281"/>
      <c r="E90" s="281"/>
      <c r="F90" s="304" t="s">
        <v>834</v>
      </c>
      <c r="G90" s="305"/>
      <c r="H90" s="281" t="s">
        <v>854</v>
      </c>
      <c r="I90" s="281" t="s">
        <v>830</v>
      </c>
      <c r="J90" s="281">
        <v>50</v>
      </c>
      <c r="K90" s="295"/>
    </row>
    <row r="91" s="1" customFormat="1" ht="15" customHeight="1">
      <c r="B91" s="306"/>
      <c r="C91" s="281" t="s">
        <v>855</v>
      </c>
      <c r="D91" s="281"/>
      <c r="E91" s="281"/>
      <c r="F91" s="304" t="s">
        <v>834</v>
      </c>
      <c r="G91" s="305"/>
      <c r="H91" s="281" t="s">
        <v>855</v>
      </c>
      <c r="I91" s="281" t="s">
        <v>830</v>
      </c>
      <c r="J91" s="281">
        <v>50</v>
      </c>
      <c r="K91" s="295"/>
    </row>
    <row r="92" s="1" customFormat="1" ht="15" customHeight="1">
      <c r="B92" s="306"/>
      <c r="C92" s="281" t="s">
        <v>856</v>
      </c>
      <c r="D92" s="281"/>
      <c r="E92" s="281"/>
      <c r="F92" s="304" t="s">
        <v>834</v>
      </c>
      <c r="G92" s="305"/>
      <c r="H92" s="281" t="s">
        <v>857</v>
      </c>
      <c r="I92" s="281" t="s">
        <v>830</v>
      </c>
      <c r="J92" s="281">
        <v>255</v>
      </c>
      <c r="K92" s="295"/>
    </row>
    <row r="93" s="1" customFormat="1" ht="15" customHeight="1">
      <c r="B93" s="306"/>
      <c r="C93" s="281" t="s">
        <v>858</v>
      </c>
      <c r="D93" s="281"/>
      <c r="E93" s="281"/>
      <c r="F93" s="304" t="s">
        <v>828</v>
      </c>
      <c r="G93" s="305"/>
      <c r="H93" s="281" t="s">
        <v>859</v>
      </c>
      <c r="I93" s="281" t="s">
        <v>860</v>
      </c>
      <c r="J93" s="281"/>
      <c r="K93" s="295"/>
    </row>
    <row r="94" s="1" customFormat="1" ht="15" customHeight="1">
      <c r="B94" s="306"/>
      <c r="C94" s="281" t="s">
        <v>861</v>
      </c>
      <c r="D94" s="281"/>
      <c r="E94" s="281"/>
      <c r="F94" s="304" t="s">
        <v>828</v>
      </c>
      <c r="G94" s="305"/>
      <c r="H94" s="281" t="s">
        <v>862</v>
      </c>
      <c r="I94" s="281" t="s">
        <v>863</v>
      </c>
      <c r="J94" s="281"/>
      <c r="K94" s="295"/>
    </row>
    <row r="95" s="1" customFormat="1" ht="15" customHeight="1">
      <c r="B95" s="306"/>
      <c r="C95" s="281" t="s">
        <v>864</v>
      </c>
      <c r="D95" s="281"/>
      <c r="E95" s="281"/>
      <c r="F95" s="304" t="s">
        <v>828</v>
      </c>
      <c r="G95" s="305"/>
      <c r="H95" s="281" t="s">
        <v>864</v>
      </c>
      <c r="I95" s="281" t="s">
        <v>863</v>
      </c>
      <c r="J95" s="281"/>
      <c r="K95" s="295"/>
    </row>
    <row r="96" s="1" customFormat="1" ht="15" customHeight="1">
      <c r="B96" s="306"/>
      <c r="C96" s="281" t="s">
        <v>37</v>
      </c>
      <c r="D96" s="281"/>
      <c r="E96" s="281"/>
      <c r="F96" s="304" t="s">
        <v>828</v>
      </c>
      <c r="G96" s="305"/>
      <c r="H96" s="281" t="s">
        <v>865</v>
      </c>
      <c r="I96" s="281" t="s">
        <v>863</v>
      </c>
      <c r="J96" s="281"/>
      <c r="K96" s="295"/>
    </row>
    <row r="97" s="1" customFormat="1" ht="15" customHeight="1">
      <c r="B97" s="306"/>
      <c r="C97" s="281" t="s">
        <v>47</v>
      </c>
      <c r="D97" s="281"/>
      <c r="E97" s="281"/>
      <c r="F97" s="304" t="s">
        <v>828</v>
      </c>
      <c r="G97" s="305"/>
      <c r="H97" s="281" t="s">
        <v>866</v>
      </c>
      <c r="I97" s="281" t="s">
        <v>863</v>
      </c>
      <c r="J97" s="281"/>
      <c r="K97" s="295"/>
    </row>
    <row r="98" s="1" customFormat="1" ht="15" customHeight="1">
      <c r="B98" s="309"/>
      <c r="C98" s="310"/>
      <c r="D98" s="310"/>
      <c r="E98" s="310"/>
      <c r="F98" s="310"/>
      <c r="G98" s="310"/>
      <c r="H98" s="310"/>
      <c r="I98" s="310"/>
      <c r="J98" s="310"/>
      <c r="K98" s="311"/>
    </row>
    <row r="99" s="1" customFormat="1" ht="18.75" customHeight="1">
      <c r="B99" s="312"/>
      <c r="C99" s="313"/>
      <c r="D99" s="313"/>
      <c r="E99" s="313"/>
      <c r="F99" s="313"/>
      <c r="G99" s="313"/>
      <c r="H99" s="313"/>
      <c r="I99" s="313"/>
      <c r="J99" s="313"/>
      <c r="K99" s="312"/>
    </row>
    <row r="100" s="1" customFormat="1" ht="18.75" customHeight="1"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</row>
    <row r="101" s="1" customFormat="1" ht="7.5" customHeight="1">
      <c r="B101" s="290"/>
      <c r="C101" s="291"/>
      <c r="D101" s="291"/>
      <c r="E101" s="291"/>
      <c r="F101" s="291"/>
      <c r="G101" s="291"/>
      <c r="H101" s="291"/>
      <c r="I101" s="291"/>
      <c r="J101" s="291"/>
      <c r="K101" s="292"/>
    </row>
    <row r="102" s="1" customFormat="1" ht="45" customHeight="1">
      <c r="B102" s="293"/>
      <c r="C102" s="294" t="s">
        <v>867</v>
      </c>
      <c r="D102" s="294"/>
      <c r="E102" s="294"/>
      <c r="F102" s="294"/>
      <c r="G102" s="294"/>
      <c r="H102" s="294"/>
      <c r="I102" s="294"/>
      <c r="J102" s="294"/>
      <c r="K102" s="295"/>
    </row>
    <row r="103" s="1" customFormat="1" ht="17.25" customHeight="1">
      <c r="B103" s="293"/>
      <c r="C103" s="296" t="s">
        <v>822</v>
      </c>
      <c r="D103" s="296"/>
      <c r="E103" s="296"/>
      <c r="F103" s="296" t="s">
        <v>823</v>
      </c>
      <c r="G103" s="297"/>
      <c r="H103" s="296" t="s">
        <v>53</v>
      </c>
      <c r="I103" s="296" t="s">
        <v>56</v>
      </c>
      <c r="J103" s="296" t="s">
        <v>824</v>
      </c>
      <c r="K103" s="295"/>
    </row>
    <row r="104" s="1" customFormat="1" ht="17.25" customHeight="1">
      <c r="B104" s="293"/>
      <c r="C104" s="298" t="s">
        <v>825</v>
      </c>
      <c r="D104" s="298"/>
      <c r="E104" s="298"/>
      <c r="F104" s="299" t="s">
        <v>826</v>
      </c>
      <c r="G104" s="300"/>
      <c r="H104" s="298"/>
      <c r="I104" s="298"/>
      <c r="J104" s="298" t="s">
        <v>827</v>
      </c>
      <c r="K104" s="295"/>
    </row>
    <row r="105" s="1" customFormat="1" ht="5.25" customHeight="1">
      <c r="B105" s="293"/>
      <c r="C105" s="296"/>
      <c r="D105" s="296"/>
      <c r="E105" s="296"/>
      <c r="F105" s="296"/>
      <c r="G105" s="314"/>
      <c r="H105" s="296"/>
      <c r="I105" s="296"/>
      <c r="J105" s="296"/>
      <c r="K105" s="295"/>
    </row>
    <row r="106" s="1" customFormat="1" ht="15" customHeight="1">
      <c r="B106" s="293"/>
      <c r="C106" s="281" t="s">
        <v>52</v>
      </c>
      <c r="D106" s="303"/>
      <c r="E106" s="303"/>
      <c r="F106" s="304" t="s">
        <v>828</v>
      </c>
      <c r="G106" s="281"/>
      <c r="H106" s="281" t="s">
        <v>868</v>
      </c>
      <c r="I106" s="281" t="s">
        <v>830</v>
      </c>
      <c r="J106" s="281">
        <v>20</v>
      </c>
      <c r="K106" s="295"/>
    </row>
    <row r="107" s="1" customFormat="1" ht="15" customHeight="1">
      <c r="B107" s="293"/>
      <c r="C107" s="281" t="s">
        <v>831</v>
      </c>
      <c r="D107" s="281"/>
      <c r="E107" s="281"/>
      <c r="F107" s="304" t="s">
        <v>828</v>
      </c>
      <c r="G107" s="281"/>
      <c r="H107" s="281" t="s">
        <v>868</v>
      </c>
      <c r="I107" s="281" t="s">
        <v>830</v>
      </c>
      <c r="J107" s="281">
        <v>120</v>
      </c>
      <c r="K107" s="295"/>
    </row>
    <row r="108" s="1" customFormat="1" ht="15" customHeight="1">
      <c r="B108" s="306"/>
      <c r="C108" s="281" t="s">
        <v>833</v>
      </c>
      <c r="D108" s="281"/>
      <c r="E108" s="281"/>
      <c r="F108" s="304" t="s">
        <v>834</v>
      </c>
      <c r="G108" s="281"/>
      <c r="H108" s="281" t="s">
        <v>868</v>
      </c>
      <c r="I108" s="281" t="s">
        <v>830</v>
      </c>
      <c r="J108" s="281">
        <v>50</v>
      </c>
      <c r="K108" s="295"/>
    </row>
    <row r="109" s="1" customFormat="1" ht="15" customHeight="1">
      <c r="B109" s="306"/>
      <c r="C109" s="281" t="s">
        <v>836</v>
      </c>
      <c r="D109" s="281"/>
      <c r="E109" s="281"/>
      <c r="F109" s="304" t="s">
        <v>828</v>
      </c>
      <c r="G109" s="281"/>
      <c r="H109" s="281" t="s">
        <v>868</v>
      </c>
      <c r="I109" s="281" t="s">
        <v>838</v>
      </c>
      <c r="J109" s="281"/>
      <c r="K109" s="295"/>
    </row>
    <row r="110" s="1" customFormat="1" ht="15" customHeight="1">
      <c r="B110" s="306"/>
      <c r="C110" s="281" t="s">
        <v>847</v>
      </c>
      <c r="D110" s="281"/>
      <c r="E110" s="281"/>
      <c r="F110" s="304" t="s">
        <v>834</v>
      </c>
      <c r="G110" s="281"/>
      <c r="H110" s="281" t="s">
        <v>868</v>
      </c>
      <c r="I110" s="281" t="s">
        <v>830</v>
      </c>
      <c r="J110" s="281">
        <v>50</v>
      </c>
      <c r="K110" s="295"/>
    </row>
    <row r="111" s="1" customFormat="1" ht="15" customHeight="1">
      <c r="B111" s="306"/>
      <c r="C111" s="281" t="s">
        <v>855</v>
      </c>
      <c r="D111" s="281"/>
      <c r="E111" s="281"/>
      <c r="F111" s="304" t="s">
        <v>834</v>
      </c>
      <c r="G111" s="281"/>
      <c r="H111" s="281" t="s">
        <v>868</v>
      </c>
      <c r="I111" s="281" t="s">
        <v>830</v>
      </c>
      <c r="J111" s="281">
        <v>50</v>
      </c>
      <c r="K111" s="295"/>
    </row>
    <row r="112" s="1" customFormat="1" ht="15" customHeight="1">
      <c r="B112" s="306"/>
      <c r="C112" s="281" t="s">
        <v>853</v>
      </c>
      <c r="D112" s="281"/>
      <c r="E112" s="281"/>
      <c r="F112" s="304" t="s">
        <v>834</v>
      </c>
      <c r="G112" s="281"/>
      <c r="H112" s="281" t="s">
        <v>868</v>
      </c>
      <c r="I112" s="281" t="s">
        <v>830</v>
      </c>
      <c r="J112" s="281">
        <v>50</v>
      </c>
      <c r="K112" s="295"/>
    </row>
    <row r="113" s="1" customFormat="1" ht="15" customHeight="1">
      <c r="B113" s="306"/>
      <c r="C113" s="281" t="s">
        <v>52</v>
      </c>
      <c r="D113" s="281"/>
      <c r="E113" s="281"/>
      <c r="F113" s="304" t="s">
        <v>828</v>
      </c>
      <c r="G113" s="281"/>
      <c r="H113" s="281" t="s">
        <v>869</v>
      </c>
      <c r="I113" s="281" t="s">
        <v>830</v>
      </c>
      <c r="J113" s="281">
        <v>20</v>
      </c>
      <c r="K113" s="295"/>
    </row>
    <row r="114" s="1" customFormat="1" ht="15" customHeight="1">
      <c r="B114" s="306"/>
      <c r="C114" s="281" t="s">
        <v>870</v>
      </c>
      <c r="D114" s="281"/>
      <c r="E114" s="281"/>
      <c r="F114" s="304" t="s">
        <v>828</v>
      </c>
      <c r="G114" s="281"/>
      <c r="H114" s="281" t="s">
        <v>871</v>
      </c>
      <c r="I114" s="281" t="s">
        <v>830</v>
      </c>
      <c r="J114" s="281">
        <v>120</v>
      </c>
      <c r="K114" s="295"/>
    </row>
    <row r="115" s="1" customFormat="1" ht="15" customHeight="1">
      <c r="B115" s="306"/>
      <c r="C115" s="281" t="s">
        <v>37</v>
      </c>
      <c r="D115" s="281"/>
      <c r="E115" s="281"/>
      <c r="F115" s="304" t="s">
        <v>828</v>
      </c>
      <c r="G115" s="281"/>
      <c r="H115" s="281" t="s">
        <v>872</v>
      </c>
      <c r="I115" s="281" t="s">
        <v>863</v>
      </c>
      <c r="J115" s="281"/>
      <c r="K115" s="295"/>
    </row>
    <row r="116" s="1" customFormat="1" ht="15" customHeight="1">
      <c r="B116" s="306"/>
      <c r="C116" s="281" t="s">
        <v>47</v>
      </c>
      <c r="D116" s="281"/>
      <c r="E116" s="281"/>
      <c r="F116" s="304" t="s">
        <v>828</v>
      </c>
      <c r="G116" s="281"/>
      <c r="H116" s="281" t="s">
        <v>873</v>
      </c>
      <c r="I116" s="281" t="s">
        <v>863</v>
      </c>
      <c r="J116" s="281"/>
      <c r="K116" s="295"/>
    </row>
    <row r="117" s="1" customFormat="1" ht="15" customHeight="1">
      <c r="B117" s="306"/>
      <c r="C117" s="281" t="s">
        <v>56</v>
      </c>
      <c r="D117" s="281"/>
      <c r="E117" s="281"/>
      <c r="F117" s="304" t="s">
        <v>828</v>
      </c>
      <c r="G117" s="281"/>
      <c r="H117" s="281" t="s">
        <v>874</v>
      </c>
      <c r="I117" s="281" t="s">
        <v>875</v>
      </c>
      <c r="J117" s="281"/>
      <c r="K117" s="295"/>
    </row>
    <row r="118" s="1" customFormat="1" ht="15" customHeight="1">
      <c r="B118" s="309"/>
      <c r="C118" s="315"/>
      <c r="D118" s="315"/>
      <c r="E118" s="315"/>
      <c r="F118" s="315"/>
      <c r="G118" s="315"/>
      <c r="H118" s="315"/>
      <c r="I118" s="315"/>
      <c r="J118" s="315"/>
      <c r="K118" s="311"/>
    </row>
    <row r="119" s="1" customFormat="1" ht="18.75" customHeight="1">
      <c r="B119" s="316"/>
      <c r="C119" s="317"/>
      <c r="D119" s="317"/>
      <c r="E119" s="317"/>
      <c r="F119" s="318"/>
      <c r="G119" s="317"/>
      <c r="H119" s="317"/>
      <c r="I119" s="317"/>
      <c r="J119" s="317"/>
      <c r="K119" s="316"/>
    </row>
    <row r="120" s="1" customFormat="1" ht="18.75" customHeight="1">
      <c r="B120" s="289"/>
      <c r="C120" s="289"/>
      <c r="D120" s="289"/>
      <c r="E120" s="289"/>
      <c r="F120" s="289"/>
      <c r="G120" s="289"/>
      <c r="H120" s="289"/>
      <c r="I120" s="289"/>
      <c r="J120" s="289"/>
      <c r="K120" s="289"/>
    </row>
    <row r="121" s="1" customFormat="1" ht="7.5" customHeight="1">
      <c r="B121" s="319"/>
      <c r="C121" s="320"/>
      <c r="D121" s="320"/>
      <c r="E121" s="320"/>
      <c r="F121" s="320"/>
      <c r="G121" s="320"/>
      <c r="H121" s="320"/>
      <c r="I121" s="320"/>
      <c r="J121" s="320"/>
      <c r="K121" s="321"/>
    </row>
    <row r="122" s="1" customFormat="1" ht="45" customHeight="1">
      <c r="B122" s="322"/>
      <c r="C122" s="272" t="s">
        <v>876</v>
      </c>
      <c r="D122" s="272"/>
      <c r="E122" s="272"/>
      <c r="F122" s="272"/>
      <c r="G122" s="272"/>
      <c r="H122" s="272"/>
      <c r="I122" s="272"/>
      <c r="J122" s="272"/>
      <c r="K122" s="323"/>
    </row>
    <row r="123" s="1" customFormat="1" ht="17.25" customHeight="1">
      <c r="B123" s="324"/>
      <c r="C123" s="296" t="s">
        <v>822</v>
      </c>
      <c r="D123" s="296"/>
      <c r="E123" s="296"/>
      <c r="F123" s="296" t="s">
        <v>823</v>
      </c>
      <c r="G123" s="297"/>
      <c r="H123" s="296" t="s">
        <v>53</v>
      </c>
      <c r="I123" s="296" t="s">
        <v>56</v>
      </c>
      <c r="J123" s="296" t="s">
        <v>824</v>
      </c>
      <c r="K123" s="325"/>
    </row>
    <row r="124" s="1" customFormat="1" ht="17.25" customHeight="1">
      <c r="B124" s="324"/>
      <c r="C124" s="298" t="s">
        <v>825</v>
      </c>
      <c r="D124" s="298"/>
      <c r="E124" s="298"/>
      <c r="F124" s="299" t="s">
        <v>826</v>
      </c>
      <c r="G124" s="300"/>
      <c r="H124" s="298"/>
      <c r="I124" s="298"/>
      <c r="J124" s="298" t="s">
        <v>827</v>
      </c>
      <c r="K124" s="325"/>
    </row>
    <row r="125" s="1" customFormat="1" ht="5.25" customHeight="1">
      <c r="B125" s="326"/>
      <c r="C125" s="301"/>
      <c r="D125" s="301"/>
      <c r="E125" s="301"/>
      <c r="F125" s="301"/>
      <c r="G125" s="327"/>
      <c r="H125" s="301"/>
      <c r="I125" s="301"/>
      <c r="J125" s="301"/>
      <c r="K125" s="328"/>
    </row>
    <row r="126" s="1" customFormat="1" ht="15" customHeight="1">
      <c r="B126" s="326"/>
      <c r="C126" s="281" t="s">
        <v>831</v>
      </c>
      <c r="D126" s="303"/>
      <c r="E126" s="303"/>
      <c r="F126" s="304" t="s">
        <v>828</v>
      </c>
      <c r="G126" s="281"/>
      <c r="H126" s="281" t="s">
        <v>868</v>
      </c>
      <c r="I126" s="281" t="s">
        <v>830</v>
      </c>
      <c r="J126" s="281">
        <v>120</v>
      </c>
      <c r="K126" s="329"/>
    </row>
    <row r="127" s="1" customFormat="1" ht="15" customHeight="1">
      <c r="B127" s="326"/>
      <c r="C127" s="281" t="s">
        <v>877</v>
      </c>
      <c r="D127" s="281"/>
      <c r="E127" s="281"/>
      <c r="F127" s="304" t="s">
        <v>828</v>
      </c>
      <c r="G127" s="281"/>
      <c r="H127" s="281" t="s">
        <v>878</v>
      </c>
      <c r="I127" s="281" t="s">
        <v>830</v>
      </c>
      <c r="J127" s="281" t="s">
        <v>879</v>
      </c>
      <c r="K127" s="329"/>
    </row>
    <row r="128" s="1" customFormat="1" ht="15" customHeight="1">
      <c r="B128" s="326"/>
      <c r="C128" s="281" t="s">
        <v>776</v>
      </c>
      <c r="D128" s="281"/>
      <c r="E128" s="281"/>
      <c r="F128" s="304" t="s">
        <v>828</v>
      </c>
      <c r="G128" s="281"/>
      <c r="H128" s="281" t="s">
        <v>880</v>
      </c>
      <c r="I128" s="281" t="s">
        <v>830</v>
      </c>
      <c r="J128" s="281" t="s">
        <v>879</v>
      </c>
      <c r="K128" s="329"/>
    </row>
    <row r="129" s="1" customFormat="1" ht="15" customHeight="1">
      <c r="B129" s="326"/>
      <c r="C129" s="281" t="s">
        <v>839</v>
      </c>
      <c r="D129" s="281"/>
      <c r="E129" s="281"/>
      <c r="F129" s="304" t="s">
        <v>834</v>
      </c>
      <c r="G129" s="281"/>
      <c r="H129" s="281" t="s">
        <v>840</v>
      </c>
      <c r="I129" s="281" t="s">
        <v>830</v>
      </c>
      <c r="J129" s="281">
        <v>15</v>
      </c>
      <c r="K129" s="329"/>
    </row>
    <row r="130" s="1" customFormat="1" ht="15" customHeight="1">
      <c r="B130" s="326"/>
      <c r="C130" s="307" t="s">
        <v>841</v>
      </c>
      <c r="D130" s="307"/>
      <c r="E130" s="307"/>
      <c r="F130" s="308" t="s">
        <v>834</v>
      </c>
      <c r="G130" s="307"/>
      <c r="H130" s="307" t="s">
        <v>842</v>
      </c>
      <c r="I130" s="307" t="s">
        <v>830</v>
      </c>
      <c r="J130" s="307">
        <v>15</v>
      </c>
      <c r="K130" s="329"/>
    </row>
    <row r="131" s="1" customFormat="1" ht="15" customHeight="1">
      <c r="B131" s="326"/>
      <c r="C131" s="307" t="s">
        <v>843</v>
      </c>
      <c r="D131" s="307"/>
      <c r="E131" s="307"/>
      <c r="F131" s="308" t="s">
        <v>834</v>
      </c>
      <c r="G131" s="307"/>
      <c r="H131" s="307" t="s">
        <v>844</v>
      </c>
      <c r="I131" s="307" t="s">
        <v>830</v>
      </c>
      <c r="J131" s="307">
        <v>20</v>
      </c>
      <c r="K131" s="329"/>
    </row>
    <row r="132" s="1" customFormat="1" ht="15" customHeight="1">
      <c r="B132" s="326"/>
      <c r="C132" s="307" t="s">
        <v>845</v>
      </c>
      <c r="D132" s="307"/>
      <c r="E132" s="307"/>
      <c r="F132" s="308" t="s">
        <v>834</v>
      </c>
      <c r="G132" s="307"/>
      <c r="H132" s="307" t="s">
        <v>846</v>
      </c>
      <c r="I132" s="307" t="s">
        <v>830</v>
      </c>
      <c r="J132" s="307">
        <v>20</v>
      </c>
      <c r="K132" s="329"/>
    </row>
    <row r="133" s="1" customFormat="1" ht="15" customHeight="1">
      <c r="B133" s="326"/>
      <c r="C133" s="281" t="s">
        <v>833</v>
      </c>
      <c r="D133" s="281"/>
      <c r="E133" s="281"/>
      <c r="F133" s="304" t="s">
        <v>834</v>
      </c>
      <c r="G133" s="281"/>
      <c r="H133" s="281" t="s">
        <v>868</v>
      </c>
      <c r="I133" s="281" t="s">
        <v>830</v>
      </c>
      <c r="J133" s="281">
        <v>50</v>
      </c>
      <c r="K133" s="329"/>
    </row>
    <row r="134" s="1" customFormat="1" ht="15" customHeight="1">
      <c r="B134" s="326"/>
      <c r="C134" s="281" t="s">
        <v>847</v>
      </c>
      <c r="D134" s="281"/>
      <c r="E134" s="281"/>
      <c r="F134" s="304" t="s">
        <v>834</v>
      </c>
      <c r="G134" s="281"/>
      <c r="H134" s="281" t="s">
        <v>868</v>
      </c>
      <c r="I134" s="281" t="s">
        <v>830</v>
      </c>
      <c r="J134" s="281">
        <v>50</v>
      </c>
      <c r="K134" s="329"/>
    </row>
    <row r="135" s="1" customFormat="1" ht="15" customHeight="1">
      <c r="B135" s="326"/>
      <c r="C135" s="281" t="s">
        <v>853</v>
      </c>
      <c r="D135" s="281"/>
      <c r="E135" s="281"/>
      <c r="F135" s="304" t="s">
        <v>834</v>
      </c>
      <c r="G135" s="281"/>
      <c r="H135" s="281" t="s">
        <v>868</v>
      </c>
      <c r="I135" s="281" t="s">
        <v>830</v>
      </c>
      <c r="J135" s="281">
        <v>50</v>
      </c>
      <c r="K135" s="329"/>
    </row>
    <row r="136" s="1" customFormat="1" ht="15" customHeight="1">
      <c r="B136" s="326"/>
      <c r="C136" s="281" t="s">
        <v>855</v>
      </c>
      <c r="D136" s="281"/>
      <c r="E136" s="281"/>
      <c r="F136" s="304" t="s">
        <v>834</v>
      </c>
      <c r="G136" s="281"/>
      <c r="H136" s="281" t="s">
        <v>868</v>
      </c>
      <c r="I136" s="281" t="s">
        <v>830</v>
      </c>
      <c r="J136" s="281">
        <v>50</v>
      </c>
      <c r="K136" s="329"/>
    </row>
    <row r="137" s="1" customFormat="1" ht="15" customHeight="1">
      <c r="B137" s="326"/>
      <c r="C137" s="281" t="s">
        <v>856</v>
      </c>
      <c r="D137" s="281"/>
      <c r="E137" s="281"/>
      <c r="F137" s="304" t="s">
        <v>834</v>
      </c>
      <c r="G137" s="281"/>
      <c r="H137" s="281" t="s">
        <v>881</v>
      </c>
      <c r="I137" s="281" t="s">
        <v>830</v>
      </c>
      <c r="J137" s="281">
        <v>255</v>
      </c>
      <c r="K137" s="329"/>
    </row>
    <row r="138" s="1" customFormat="1" ht="15" customHeight="1">
      <c r="B138" s="326"/>
      <c r="C138" s="281" t="s">
        <v>858</v>
      </c>
      <c r="D138" s="281"/>
      <c r="E138" s="281"/>
      <c r="F138" s="304" t="s">
        <v>828</v>
      </c>
      <c r="G138" s="281"/>
      <c r="H138" s="281" t="s">
        <v>882</v>
      </c>
      <c r="I138" s="281" t="s">
        <v>860</v>
      </c>
      <c r="J138" s="281"/>
      <c r="K138" s="329"/>
    </row>
    <row r="139" s="1" customFormat="1" ht="15" customHeight="1">
      <c r="B139" s="326"/>
      <c r="C139" s="281" t="s">
        <v>861</v>
      </c>
      <c r="D139" s="281"/>
      <c r="E139" s="281"/>
      <c r="F139" s="304" t="s">
        <v>828</v>
      </c>
      <c r="G139" s="281"/>
      <c r="H139" s="281" t="s">
        <v>883</v>
      </c>
      <c r="I139" s="281" t="s">
        <v>863</v>
      </c>
      <c r="J139" s="281"/>
      <c r="K139" s="329"/>
    </row>
    <row r="140" s="1" customFormat="1" ht="15" customHeight="1">
      <c r="B140" s="326"/>
      <c r="C140" s="281" t="s">
        <v>864</v>
      </c>
      <c r="D140" s="281"/>
      <c r="E140" s="281"/>
      <c r="F140" s="304" t="s">
        <v>828</v>
      </c>
      <c r="G140" s="281"/>
      <c r="H140" s="281" t="s">
        <v>864</v>
      </c>
      <c r="I140" s="281" t="s">
        <v>863</v>
      </c>
      <c r="J140" s="281"/>
      <c r="K140" s="329"/>
    </row>
    <row r="141" s="1" customFormat="1" ht="15" customHeight="1">
      <c r="B141" s="326"/>
      <c r="C141" s="281" t="s">
        <v>37</v>
      </c>
      <c r="D141" s="281"/>
      <c r="E141" s="281"/>
      <c r="F141" s="304" t="s">
        <v>828</v>
      </c>
      <c r="G141" s="281"/>
      <c r="H141" s="281" t="s">
        <v>884</v>
      </c>
      <c r="I141" s="281" t="s">
        <v>863</v>
      </c>
      <c r="J141" s="281"/>
      <c r="K141" s="329"/>
    </row>
    <row r="142" s="1" customFormat="1" ht="15" customHeight="1">
      <c r="B142" s="326"/>
      <c r="C142" s="281" t="s">
        <v>885</v>
      </c>
      <c r="D142" s="281"/>
      <c r="E142" s="281"/>
      <c r="F142" s="304" t="s">
        <v>828</v>
      </c>
      <c r="G142" s="281"/>
      <c r="H142" s="281" t="s">
        <v>886</v>
      </c>
      <c r="I142" s="281" t="s">
        <v>863</v>
      </c>
      <c r="J142" s="281"/>
      <c r="K142" s="329"/>
    </row>
    <row r="143" s="1" customFormat="1" ht="15" customHeight="1">
      <c r="B143" s="330"/>
      <c r="C143" s="331"/>
      <c r="D143" s="331"/>
      <c r="E143" s="331"/>
      <c r="F143" s="331"/>
      <c r="G143" s="331"/>
      <c r="H143" s="331"/>
      <c r="I143" s="331"/>
      <c r="J143" s="331"/>
      <c r="K143" s="332"/>
    </row>
    <row r="144" s="1" customFormat="1" ht="18.75" customHeight="1">
      <c r="B144" s="317"/>
      <c r="C144" s="317"/>
      <c r="D144" s="317"/>
      <c r="E144" s="317"/>
      <c r="F144" s="318"/>
      <c r="G144" s="317"/>
      <c r="H144" s="317"/>
      <c r="I144" s="317"/>
      <c r="J144" s="317"/>
      <c r="K144" s="317"/>
    </row>
    <row r="145" s="1" customFormat="1" ht="18.75" customHeight="1">
      <c r="B145" s="289"/>
      <c r="C145" s="289"/>
      <c r="D145" s="289"/>
      <c r="E145" s="289"/>
      <c r="F145" s="289"/>
      <c r="G145" s="289"/>
      <c r="H145" s="289"/>
      <c r="I145" s="289"/>
      <c r="J145" s="289"/>
      <c r="K145" s="289"/>
    </row>
    <row r="146" s="1" customFormat="1" ht="7.5" customHeight="1">
      <c r="B146" s="290"/>
      <c r="C146" s="291"/>
      <c r="D146" s="291"/>
      <c r="E146" s="291"/>
      <c r="F146" s="291"/>
      <c r="G146" s="291"/>
      <c r="H146" s="291"/>
      <c r="I146" s="291"/>
      <c r="J146" s="291"/>
      <c r="K146" s="292"/>
    </row>
    <row r="147" s="1" customFormat="1" ht="45" customHeight="1">
      <c r="B147" s="293"/>
      <c r="C147" s="294" t="s">
        <v>887</v>
      </c>
      <c r="D147" s="294"/>
      <c r="E147" s="294"/>
      <c r="F147" s="294"/>
      <c r="G147" s="294"/>
      <c r="H147" s="294"/>
      <c r="I147" s="294"/>
      <c r="J147" s="294"/>
      <c r="K147" s="295"/>
    </row>
    <row r="148" s="1" customFormat="1" ht="17.25" customHeight="1">
      <c r="B148" s="293"/>
      <c r="C148" s="296" t="s">
        <v>822</v>
      </c>
      <c r="D148" s="296"/>
      <c r="E148" s="296"/>
      <c r="F148" s="296" t="s">
        <v>823</v>
      </c>
      <c r="G148" s="297"/>
      <c r="H148" s="296" t="s">
        <v>53</v>
      </c>
      <c r="I148" s="296" t="s">
        <v>56</v>
      </c>
      <c r="J148" s="296" t="s">
        <v>824</v>
      </c>
      <c r="K148" s="295"/>
    </row>
    <row r="149" s="1" customFormat="1" ht="17.25" customHeight="1">
      <c r="B149" s="293"/>
      <c r="C149" s="298" t="s">
        <v>825</v>
      </c>
      <c r="D149" s="298"/>
      <c r="E149" s="298"/>
      <c r="F149" s="299" t="s">
        <v>826</v>
      </c>
      <c r="G149" s="300"/>
      <c r="H149" s="298"/>
      <c r="I149" s="298"/>
      <c r="J149" s="298" t="s">
        <v>827</v>
      </c>
      <c r="K149" s="295"/>
    </row>
    <row r="150" s="1" customFormat="1" ht="5.25" customHeight="1">
      <c r="B150" s="306"/>
      <c r="C150" s="301"/>
      <c r="D150" s="301"/>
      <c r="E150" s="301"/>
      <c r="F150" s="301"/>
      <c r="G150" s="302"/>
      <c r="H150" s="301"/>
      <c r="I150" s="301"/>
      <c r="J150" s="301"/>
      <c r="K150" s="329"/>
    </row>
    <row r="151" s="1" customFormat="1" ht="15" customHeight="1">
      <c r="B151" s="306"/>
      <c r="C151" s="333" t="s">
        <v>831</v>
      </c>
      <c r="D151" s="281"/>
      <c r="E151" s="281"/>
      <c r="F151" s="334" t="s">
        <v>828</v>
      </c>
      <c r="G151" s="281"/>
      <c r="H151" s="333" t="s">
        <v>868</v>
      </c>
      <c r="I151" s="333" t="s">
        <v>830</v>
      </c>
      <c r="J151" s="333">
        <v>120</v>
      </c>
      <c r="K151" s="329"/>
    </row>
    <row r="152" s="1" customFormat="1" ht="15" customHeight="1">
      <c r="B152" s="306"/>
      <c r="C152" s="333" t="s">
        <v>877</v>
      </c>
      <c r="D152" s="281"/>
      <c r="E152" s="281"/>
      <c r="F152" s="334" t="s">
        <v>828</v>
      </c>
      <c r="G152" s="281"/>
      <c r="H152" s="333" t="s">
        <v>888</v>
      </c>
      <c r="I152" s="333" t="s">
        <v>830</v>
      </c>
      <c r="J152" s="333" t="s">
        <v>879</v>
      </c>
      <c r="K152" s="329"/>
    </row>
    <row r="153" s="1" customFormat="1" ht="15" customHeight="1">
      <c r="B153" s="306"/>
      <c r="C153" s="333" t="s">
        <v>776</v>
      </c>
      <c r="D153" s="281"/>
      <c r="E153" s="281"/>
      <c r="F153" s="334" t="s">
        <v>828</v>
      </c>
      <c r="G153" s="281"/>
      <c r="H153" s="333" t="s">
        <v>889</v>
      </c>
      <c r="I153" s="333" t="s">
        <v>830</v>
      </c>
      <c r="J153" s="333" t="s">
        <v>879</v>
      </c>
      <c r="K153" s="329"/>
    </row>
    <row r="154" s="1" customFormat="1" ht="15" customHeight="1">
      <c r="B154" s="306"/>
      <c r="C154" s="333" t="s">
        <v>833</v>
      </c>
      <c r="D154" s="281"/>
      <c r="E154" s="281"/>
      <c r="F154" s="334" t="s">
        <v>834</v>
      </c>
      <c r="G154" s="281"/>
      <c r="H154" s="333" t="s">
        <v>868</v>
      </c>
      <c r="I154" s="333" t="s">
        <v>830</v>
      </c>
      <c r="J154" s="333">
        <v>50</v>
      </c>
      <c r="K154" s="329"/>
    </row>
    <row r="155" s="1" customFormat="1" ht="15" customHeight="1">
      <c r="B155" s="306"/>
      <c r="C155" s="333" t="s">
        <v>836</v>
      </c>
      <c r="D155" s="281"/>
      <c r="E155" s="281"/>
      <c r="F155" s="334" t="s">
        <v>828</v>
      </c>
      <c r="G155" s="281"/>
      <c r="H155" s="333" t="s">
        <v>868</v>
      </c>
      <c r="I155" s="333" t="s">
        <v>838</v>
      </c>
      <c r="J155" s="333"/>
      <c r="K155" s="329"/>
    </row>
    <row r="156" s="1" customFormat="1" ht="15" customHeight="1">
      <c r="B156" s="306"/>
      <c r="C156" s="333" t="s">
        <v>847</v>
      </c>
      <c r="D156" s="281"/>
      <c r="E156" s="281"/>
      <c r="F156" s="334" t="s">
        <v>834</v>
      </c>
      <c r="G156" s="281"/>
      <c r="H156" s="333" t="s">
        <v>868</v>
      </c>
      <c r="I156" s="333" t="s">
        <v>830</v>
      </c>
      <c r="J156" s="333">
        <v>50</v>
      </c>
      <c r="K156" s="329"/>
    </row>
    <row r="157" s="1" customFormat="1" ht="15" customHeight="1">
      <c r="B157" s="306"/>
      <c r="C157" s="333" t="s">
        <v>855</v>
      </c>
      <c r="D157" s="281"/>
      <c r="E157" s="281"/>
      <c r="F157" s="334" t="s">
        <v>834</v>
      </c>
      <c r="G157" s="281"/>
      <c r="H157" s="333" t="s">
        <v>868</v>
      </c>
      <c r="I157" s="333" t="s">
        <v>830</v>
      </c>
      <c r="J157" s="333">
        <v>50</v>
      </c>
      <c r="K157" s="329"/>
    </row>
    <row r="158" s="1" customFormat="1" ht="15" customHeight="1">
      <c r="B158" s="306"/>
      <c r="C158" s="333" t="s">
        <v>853</v>
      </c>
      <c r="D158" s="281"/>
      <c r="E158" s="281"/>
      <c r="F158" s="334" t="s">
        <v>834</v>
      </c>
      <c r="G158" s="281"/>
      <c r="H158" s="333" t="s">
        <v>868</v>
      </c>
      <c r="I158" s="333" t="s">
        <v>830</v>
      </c>
      <c r="J158" s="333">
        <v>50</v>
      </c>
      <c r="K158" s="329"/>
    </row>
    <row r="159" s="1" customFormat="1" ht="15" customHeight="1">
      <c r="B159" s="306"/>
      <c r="C159" s="333" t="s">
        <v>89</v>
      </c>
      <c r="D159" s="281"/>
      <c r="E159" s="281"/>
      <c r="F159" s="334" t="s">
        <v>828</v>
      </c>
      <c r="G159" s="281"/>
      <c r="H159" s="333" t="s">
        <v>890</v>
      </c>
      <c r="I159" s="333" t="s">
        <v>830</v>
      </c>
      <c r="J159" s="333" t="s">
        <v>891</v>
      </c>
      <c r="K159" s="329"/>
    </row>
    <row r="160" s="1" customFormat="1" ht="15" customHeight="1">
      <c r="B160" s="306"/>
      <c r="C160" s="333" t="s">
        <v>892</v>
      </c>
      <c r="D160" s="281"/>
      <c r="E160" s="281"/>
      <c r="F160" s="334" t="s">
        <v>828</v>
      </c>
      <c r="G160" s="281"/>
      <c r="H160" s="333" t="s">
        <v>893</v>
      </c>
      <c r="I160" s="333" t="s">
        <v>863</v>
      </c>
      <c r="J160" s="333"/>
      <c r="K160" s="329"/>
    </row>
    <row r="161" s="1" customFormat="1" ht="15" customHeight="1">
      <c r="B161" s="335"/>
      <c r="C161" s="315"/>
      <c r="D161" s="315"/>
      <c r="E161" s="315"/>
      <c r="F161" s="315"/>
      <c r="G161" s="315"/>
      <c r="H161" s="315"/>
      <c r="I161" s="315"/>
      <c r="J161" s="315"/>
      <c r="K161" s="336"/>
    </row>
    <row r="162" s="1" customFormat="1" ht="18.75" customHeight="1">
      <c r="B162" s="317"/>
      <c r="C162" s="327"/>
      <c r="D162" s="327"/>
      <c r="E162" s="327"/>
      <c r="F162" s="337"/>
      <c r="G162" s="327"/>
      <c r="H162" s="327"/>
      <c r="I162" s="327"/>
      <c r="J162" s="327"/>
      <c r="K162" s="317"/>
    </row>
    <row r="163" s="1" customFormat="1" ht="18.75" customHeight="1"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</row>
    <row r="164" s="1" customFormat="1" ht="7.5" customHeight="1">
      <c r="B164" s="268"/>
      <c r="C164" s="269"/>
      <c r="D164" s="269"/>
      <c r="E164" s="269"/>
      <c r="F164" s="269"/>
      <c r="G164" s="269"/>
      <c r="H164" s="269"/>
      <c r="I164" s="269"/>
      <c r="J164" s="269"/>
      <c r="K164" s="270"/>
    </row>
    <row r="165" s="1" customFormat="1" ht="45" customHeight="1">
      <c r="B165" s="271"/>
      <c r="C165" s="272" t="s">
        <v>894</v>
      </c>
      <c r="D165" s="272"/>
      <c r="E165" s="272"/>
      <c r="F165" s="272"/>
      <c r="G165" s="272"/>
      <c r="H165" s="272"/>
      <c r="I165" s="272"/>
      <c r="J165" s="272"/>
      <c r="K165" s="273"/>
    </row>
    <row r="166" s="1" customFormat="1" ht="17.25" customHeight="1">
      <c r="B166" s="271"/>
      <c r="C166" s="296" t="s">
        <v>822</v>
      </c>
      <c r="D166" s="296"/>
      <c r="E166" s="296"/>
      <c r="F166" s="296" t="s">
        <v>823</v>
      </c>
      <c r="G166" s="338"/>
      <c r="H166" s="339" t="s">
        <v>53</v>
      </c>
      <c r="I166" s="339" t="s">
        <v>56</v>
      </c>
      <c r="J166" s="296" t="s">
        <v>824</v>
      </c>
      <c r="K166" s="273"/>
    </row>
    <row r="167" s="1" customFormat="1" ht="17.25" customHeight="1">
      <c r="B167" s="274"/>
      <c r="C167" s="298" t="s">
        <v>825</v>
      </c>
      <c r="D167" s="298"/>
      <c r="E167" s="298"/>
      <c r="F167" s="299" t="s">
        <v>826</v>
      </c>
      <c r="G167" s="340"/>
      <c r="H167" s="341"/>
      <c r="I167" s="341"/>
      <c r="J167" s="298" t="s">
        <v>827</v>
      </c>
      <c r="K167" s="276"/>
    </row>
    <row r="168" s="1" customFormat="1" ht="5.25" customHeight="1">
      <c r="B168" s="306"/>
      <c r="C168" s="301"/>
      <c r="D168" s="301"/>
      <c r="E168" s="301"/>
      <c r="F168" s="301"/>
      <c r="G168" s="302"/>
      <c r="H168" s="301"/>
      <c r="I168" s="301"/>
      <c r="J168" s="301"/>
      <c r="K168" s="329"/>
    </row>
    <row r="169" s="1" customFormat="1" ht="15" customHeight="1">
      <c r="B169" s="306"/>
      <c r="C169" s="281" t="s">
        <v>831</v>
      </c>
      <c r="D169" s="281"/>
      <c r="E169" s="281"/>
      <c r="F169" s="304" t="s">
        <v>828</v>
      </c>
      <c r="G169" s="281"/>
      <c r="H169" s="281" t="s">
        <v>868</v>
      </c>
      <c r="I169" s="281" t="s">
        <v>830</v>
      </c>
      <c r="J169" s="281">
        <v>120</v>
      </c>
      <c r="K169" s="329"/>
    </row>
    <row r="170" s="1" customFormat="1" ht="15" customHeight="1">
      <c r="B170" s="306"/>
      <c r="C170" s="281" t="s">
        <v>877</v>
      </c>
      <c r="D170" s="281"/>
      <c r="E170" s="281"/>
      <c r="F170" s="304" t="s">
        <v>828</v>
      </c>
      <c r="G170" s="281"/>
      <c r="H170" s="281" t="s">
        <v>878</v>
      </c>
      <c r="I170" s="281" t="s">
        <v>830</v>
      </c>
      <c r="J170" s="281" t="s">
        <v>879</v>
      </c>
      <c r="K170" s="329"/>
    </row>
    <row r="171" s="1" customFormat="1" ht="15" customHeight="1">
      <c r="B171" s="306"/>
      <c r="C171" s="281" t="s">
        <v>776</v>
      </c>
      <c r="D171" s="281"/>
      <c r="E171" s="281"/>
      <c r="F171" s="304" t="s">
        <v>828</v>
      </c>
      <c r="G171" s="281"/>
      <c r="H171" s="281" t="s">
        <v>895</v>
      </c>
      <c r="I171" s="281" t="s">
        <v>830</v>
      </c>
      <c r="J171" s="281" t="s">
        <v>879</v>
      </c>
      <c r="K171" s="329"/>
    </row>
    <row r="172" s="1" customFormat="1" ht="15" customHeight="1">
      <c r="B172" s="306"/>
      <c r="C172" s="281" t="s">
        <v>833</v>
      </c>
      <c r="D172" s="281"/>
      <c r="E172" s="281"/>
      <c r="F172" s="304" t="s">
        <v>834</v>
      </c>
      <c r="G172" s="281"/>
      <c r="H172" s="281" t="s">
        <v>895</v>
      </c>
      <c r="I172" s="281" t="s">
        <v>830</v>
      </c>
      <c r="J172" s="281">
        <v>50</v>
      </c>
      <c r="K172" s="329"/>
    </row>
    <row r="173" s="1" customFormat="1" ht="15" customHeight="1">
      <c r="B173" s="306"/>
      <c r="C173" s="281" t="s">
        <v>836</v>
      </c>
      <c r="D173" s="281"/>
      <c r="E173" s="281"/>
      <c r="F173" s="304" t="s">
        <v>828</v>
      </c>
      <c r="G173" s="281"/>
      <c r="H173" s="281" t="s">
        <v>895</v>
      </c>
      <c r="I173" s="281" t="s">
        <v>838</v>
      </c>
      <c r="J173" s="281"/>
      <c r="K173" s="329"/>
    </row>
    <row r="174" s="1" customFormat="1" ht="15" customHeight="1">
      <c r="B174" s="306"/>
      <c r="C174" s="281" t="s">
        <v>847</v>
      </c>
      <c r="D174" s="281"/>
      <c r="E174" s="281"/>
      <c r="F174" s="304" t="s">
        <v>834</v>
      </c>
      <c r="G174" s="281"/>
      <c r="H174" s="281" t="s">
        <v>895</v>
      </c>
      <c r="I174" s="281" t="s">
        <v>830</v>
      </c>
      <c r="J174" s="281">
        <v>50</v>
      </c>
      <c r="K174" s="329"/>
    </row>
    <row r="175" s="1" customFormat="1" ht="15" customHeight="1">
      <c r="B175" s="306"/>
      <c r="C175" s="281" t="s">
        <v>855</v>
      </c>
      <c r="D175" s="281"/>
      <c r="E175" s="281"/>
      <c r="F175" s="304" t="s">
        <v>834</v>
      </c>
      <c r="G175" s="281"/>
      <c r="H175" s="281" t="s">
        <v>895</v>
      </c>
      <c r="I175" s="281" t="s">
        <v>830</v>
      </c>
      <c r="J175" s="281">
        <v>50</v>
      </c>
      <c r="K175" s="329"/>
    </row>
    <row r="176" s="1" customFormat="1" ht="15" customHeight="1">
      <c r="B176" s="306"/>
      <c r="C176" s="281" t="s">
        <v>853</v>
      </c>
      <c r="D176" s="281"/>
      <c r="E176" s="281"/>
      <c r="F176" s="304" t="s">
        <v>834</v>
      </c>
      <c r="G176" s="281"/>
      <c r="H176" s="281" t="s">
        <v>895</v>
      </c>
      <c r="I176" s="281" t="s">
        <v>830</v>
      </c>
      <c r="J176" s="281">
        <v>50</v>
      </c>
      <c r="K176" s="329"/>
    </row>
    <row r="177" s="1" customFormat="1" ht="15" customHeight="1">
      <c r="B177" s="306"/>
      <c r="C177" s="281" t="s">
        <v>113</v>
      </c>
      <c r="D177" s="281"/>
      <c r="E177" s="281"/>
      <c r="F177" s="304" t="s">
        <v>828</v>
      </c>
      <c r="G177" s="281"/>
      <c r="H177" s="281" t="s">
        <v>896</v>
      </c>
      <c r="I177" s="281" t="s">
        <v>897</v>
      </c>
      <c r="J177" s="281"/>
      <c r="K177" s="329"/>
    </row>
    <row r="178" s="1" customFormat="1" ht="15" customHeight="1">
      <c r="B178" s="306"/>
      <c r="C178" s="281" t="s">
        <v>56</v>
      </c>
      <c r="D178" s="281"/>
      <c r="E178" s="281"/>
      <c r="F178" s="304" t="s">
        <v>828</v>
      </c>
      <c r="G178" s="281"/>
      <c r="H178" s="281" t="s">
        <v>898</v>
      </c>
      <c r="I178" s="281" t="s">
        <v>899</v>
      </c>
      <c r="J178" s="281">
        <v>1</v>
      </c>
      <c r="K178" s="329"/>
    </row>
    <row r="179" s="1" customFormat="1" ht="15" customHeight="1">
      <c r="B179" s="306"/>
      <c r="C179" s="281" t="s">
        <v>52</v>
      </c>
      <c r="D179" s="281"/>
      <c r="E179" s="281"/>
      <c r="F179" s="304" t="s">
        <v>828</v>
      </c>
      <c r="G179" s="281"/>
      <c r="H179" s="281" t="s">
        <v>900</v>
      </c>
      <c r="I179" s="281" t="s">
        <v>830</v>
      </c>
      <c r="J179" s="281">
        <v>20</v>
      </c>
      <c r="K179" s="329"/>
    </row>
    <row r="180" s="1" customFormat="1" ht="15" customHeight="1">
      <c r="B180" s="306"/>
      <c r="C180" s="281" t="s">
        <v>53</v>
      </c>
      <c r="D180" s="281"/>
      <c r="E180" s="281"/>
      <c r="F180" s="304" t="s">
        <v>828</v>
      </c>
      <c r="G180" s="281"/>
      <c r="H180" s="281" t="s">
        <v>901</v>
      </c>
      <c r="I180" s="281" t="s">
        <v>830</v>
      </c>
      <c r="J180" s="281">
        <v>255</v>
      </c>
      <c r="K180" s="329"/>
    </row>
    <row r="181" s="1" customFormat="1" ht="15" customHeight="1">
      <c r="B181" s="306"/>
      <c r="C181" s="281" t="s">
        <v>114</v>
      </c>
      <c r="D181" s="281"/>
      <c r="E181" s="281"/>
      <c r="F181" s="304" t="s">
        <v>828</v>
      </c>
      <c r="G181" s="281"/>
      <c r="H181" s="281" t="s">
        <v>792</v>
      </c>
      <c r="I181" s="281" t="s">
        <v>830</v>
      </c>
      <c r="J181" s="281">
        <v>10</v>
      </c>
      <c r="K181" s="329"/>
    </row>
    <row r="182" s="1" customFormat="1" ht="15" customHeight="1">
      <c r="B182" s="306"/>
      <c r="C182" s="281" t="s">
        <v>115</v>
      </c>
      <c r="D182" s="281"/>
      <c r="E182" s="281"/>
      <c r="F182" s="304" t="s">
        <v>828</v>
      </c>
      <c r="G182" s="281"/>
      <c r="H182" s="281" t="s">
        <v>902</v>
      </c>
      <c r="I182" s="281" t="s">
        <v>863</v>
      </c>
      <c r="J182" s="281"/>
      <c r="K182" s="329"/>
    </row>
    <row r="183" s="1" customFormat="1" ht="15" customHeight="1">
      <c r="B183" s="306"/>
      <c r="C183" s="281" t="s">
        <v>903</v>
      </c>
      <c r="D183" s="281"/>
      <c r="E183" s="281"/>
      <c r="F183" s="304" t="s">
        <v>828</v>
      </c>
      <c r="G183" s="281"/>
      <c r="H183" s="281" t="s">
        <v>904</v>
      </c>
      <c r="I183" s="281" t="s">
        <v>863</v>
      </c>
      <c r="J183" s="281"/>
      <c r="K183" s="329"/>
    </row>
    <row r="184" s="1" customFormat="1" ht="15" customHeight="1">
      <c r="B184" s="306"/>
      <c r="C184" s="281" t="s">
        <v>892</v>
      </c>
      <c r="D184" s="281"/>
      <c r="E184" s="281"/>
      <c r="F184" s="304" t="s">
        <v>828</v>
      </c>
      <c r="G184" s="281"/>
      <c r="H184" s="281" t="s">
        <v>905</v>
      </c>
      <c r="I184" s="281" t="s">
        <v>863</v>
      </c>
      <c r="J184" s="281"/>
      <c r="K184" s="329"/>
    </row>
    <row r="185" s="1" customFormat="1" ht="15" customHeight="1">
      <c r="B185" s="306"/>
      <c r="C185" s="281" t="s">
        <v>117</v>
      </c>
      <c r="D185" s="281"/>
      <c r="E185" s="281"/>
      <c r="F185" s="304" t="s">
        <v>834</v>
      </c>
      <c r="G185" s="281"/>
      <c r="H185" s="281" t="s">
        <v>906</v>
      </c>
      <c r="I185" s="281" t="s">
        <v>830</v>
      </c>
      <c r="J185" s="281">
        <v>50</v>
      </c>
      <c r="K185" s="329"/>
    </row>
    <row r="186" s="1" customFormat="1" ht="15" customHeight="1">
      <c r="B186" s="306"/>
      <c r="C186" s="281" t="s">
        <v>907</v>
      </c>
      <c r="D186" s="281"/>
      <c r="E186" s="281"/>
      <c r="F186" s="304" t="s">
        <v>834</v>
      </c>
      <c r="G186" s="281"/>
      <c r="H186" s="281" t="s">
        <v>908</v>
      </c>
      <c r="I186" s="281" t="s">
        <v>909</v>
      </c>
      <c r="J186" s="281"/>
      <c r="K186" s="329"/>
    </row>
    <row r="187" s="1" customFormat="1" ht="15" customHeight="1">
      <c r="B187" s="306"/>
      <c r="C187" s="281" t="s">
        <v>910</v>
      </c>
      <c r="D187" s="281"/>
      <c r="E187" s="281"/>
      <c r="F187" s="304" t="s">
        <v>834</v>
      </c>
      <c r="G187" s="281"/>
      <c r="H187" s="281" t="s">
        <v>911</v>
      </c>
      <c r="I187" s="281" t="s">
        <v>909</v>
      </c>
      <c r="J187" s="281"/>
      <c r="K187" s="329"/>
    </row>
    <row r="188" s="1" customFormat="1" ht="15" customHeight="1">
      <c r="B188" s="306"/>
      <c r="C188" s="281" t="s">
        <v>912</v>
      </c>
      <c r="D188" s="281"/>
      <c r="E188" s="281"/>
      <c r="F188" s="304" t="s">
        <v>834</v>
      </c>
      <c r="G188" s="281"/>
      <c r="H188" s="281" t="s">
        <v>913</v>
      </c>
      <c r="I188" s="281" t="s">
        <v>909</v>
      </c>
      <c r="J188" s="281"/>
      <c r="K188" s="329"/>
    </row>
    <row r="189" s="1" customFormat="1" ht="15" customHeight="1">
      <c r="B189" s="306"/>
      <c r="C189" s="342" t="s">
        <v>914</v>
      </c>
      <c r="D189" s="281"/>
      <c r="E189" s="281"/>
      <c r="F189" s="304" t="s">
        <v>834</v>
      </c>
      <c r="G189" s="281"/>
      <c r="H189" s="281" t="s">
        <v>915</v>
      </c>
      <c r="I189" s="281" t="s">
        <v>916</v>
      </c>
      <c r="J189" s="343" t="s">
        <v>917</v>
      </c>
      <c r="K189" s="329"/>
    </row>
    <row r="190" s="1" customFormat="1" ht="15" customHeight="1">
      <c r="B190" s="306"/>
      <c r="C190" s="342" t="s">
        <v>41</v>
      </c>
      <c r="D190" s="281"/>
      <c r="E190" s="281"/>
      <c r="F190" s="304" t="s">
        <v>828</v>
      </c>
      <c r="G190" s="281"/>
      <c r="H190" s="278" t="s">
        <v>918</v>
      </c>
      <c r="I190" s="281" t="s">
        <v>919</v>
      </c>
      <c r="J190" s="281"/>
      <c r="K190" s="329"/>
    </row>
    <row r="191" s="1" customFormat="1" ht="15" customHeight="1">
      <c r="B191" s="306"/>
      <c r="C191" s="342" t="s">
        <v>920</v>
      </c>
      <c r="D191" s="281"/>
      <c r="E191" s="281"/>
      <c r="F191" s="304" t="s">
        <v>828</v>
      </c>
      <c r="G191" s="281"/>
      <c r="H191" s="281" t="s">
        <v>921</v>
      </c>
      <c r="I191" s="281" t="s">
        <v>863</v>
      </c>
      <c r="J191" s="281"/>
      <c r="K191" s="329"/>
    </row>
    <row r="192" s="1" customFormat="1" ht="15" customHeight="1">
      <c r="B192" s="306"/>
      <c r="C192" s="342" t="s">
        <v>922</v>
      </c>
      <c r="D192" s="281"/>
      <c r="E192" s="281"/>
      <c r="F192" s="304" t="s">
        <v>828</v>
      </c>
      <c r="G192" s="281"/>
      <c r="H192" s="281" t="s">
        <v>923</v>
      </c>
      <c r="I192" s="281" t="s">
        <v>863</v>
      </c>
      <c r="J192" s="281"/>
      <c r="K192" s="329"/>
    </row>
    <row r="193" s="1" customFormat="1" ht="15" customHeight="1">
      <c r="B193" s="306"/>
      <c r="C193" s="342" t="s">
        <v>924</v>
      </c>
      <c r="D193" s="281"/>
      <c r="E193" s="281"/>
      <c r="F193" s="304" t="s">
        <v>834</v>
      </c>
      <c r="G193" s="281"/>
      <c r="H193" s="281" t="s">
        <v>925</v>
      </c>
      <c r="I193" s="281" t="s">
        <v>863</v>
      </c>
      <c r="J193" s="281"/>
      <c r="K193" s="329"/>
    </row>
    <row r="194" s="1" customFormat="1" ht="15" customHeight="1">
      <c r="B194" s="335"/>
      <c r="C194" s="344"/>
      <c r="D194" s="315"/>
      <c r="E194" s="315"/>
      <c r="F194" s="315"/>
      <c r="G194" s="315"/>
      <c r="H194" s="315"/>
      <c r="I194" s="315"/>
      <c r="J194" s="315"/>
      <c r="K194" s="336"/>
    </row>
    <row r="195" s="1" customFormat="1" ht="18.75" customHeight="1">
      <c r="B195" s="317"/>
      <c r="C195" s="327"/>
      <c r="D195" s="327"/>
      <c r="E195" s="327"/>
      <c r="F195" s="337"/>
      <c r="G195" s="327"/>
      <c r="H195" s="327"/>
      <c r="I195" s="327"/>
      <c r="J195" s="327"/>
      <c r="K195" s="317"/>
    </row>
    <row r="196" s="1" customFormat="1" ht="18.75" customHeight="1">
      <c r="B196" s="317"/>
      <c r="C196" s="327"/>
      <c r="D196" s="327"/>
      <c r="E196" s="327"/>
      <c r="F196" s="337"/>
      <c r="G196" s="327"/>
      <c r="H196" s="327"/>
      <c r="I196" s="327"/>
      <c r="J196" s="327"/>
      <c r="K196" s="317"/>
    </row>
    <row r="197" s="1" customFormat="1" ht="18.75" customHeight="1">
      <c r="B197" s="289"/>
      <c r="C197" s="289"/>
      <c r="D197" s="289"/>
      <c r="E197" s="289"/>
      <c r="F197" s="289"/>
      <c r="G197" s="289"/>
      <c r="H197" s="289"/>
      <c r="I197" s="289"/>
      <c r="J197" s="289"/>
      <c r="K197" s="289"/>
    </row>
    <row r="198" s="1" customFormat="1" ht="13.5">
      <c r="B198" s="268"/>
      <c r="C198" s="269"/>
      <c r="D198" s="269"/>
      <c r="E198" s="269"/>
      <c r="F198" s="269"/>
      <c r="G198" s="269"/>
      <c r="H198" s="269"/>
      <c r="I198" s="269"/>
      <c r="J198" s="269"/>
      <c r="K198" s="270"/>
    </row>
    <row r="199" s="1" customFormat="1" ht="21">
      <c r="B199" s="271"/>
      <c r="C199" s="272" t="s">
        <v>926</v>
      </c>
      <c r="D199" s="272"/>
      <c r="E199" s="272"/>
      <c r="F199" s="272"/>
      <c r="G199" s="272"/>
      <c r="H199" s="272"/>
      <c r="I199" s="272"/>
      <c r="J199" s="272"/>
      <c r="K199" s="273"/>
    </row>
    <row r="200" s="1" customFormat="1" ht="25.5" customHeight="1">
      <c r="B200" s="271"/>
      <c r="C200" s="345" t="s">
        <v>927</v>
      </c>
      <c r="D200" s="345"/>
      <c r="E200" s="345"/>
      <c r="F200" s="345" t="s">
        <v>928</v>
      </c>
      <c r="G200" s="346"/>
      <c r="H200" s="345" t="s">
        <v>929</v>
      </c>
      <c r="I200" s="345"/>
      <c r="J200" s="345"/>
      <c r="K200" s="273"/>
    </row>
    <row r="201" s="1" customFormat="1" ht="5.25" customHeight="1">
      <c r="B201" s="306"/>
      <c r="C201" s="301"/>
      <c r="D201" s="301"/>
      <c r="E201" s="301"/>
      <c r="F201" s="301"/>
      <c r="G201" s="327"/>
      <c r="H201" s="301"/>
      <c r="I201" s="301"/>
      <c r="J201" s="301"/>
      <c r="K201" s="329"/>
    </row>
    <row r="202" s="1" customFormat="1" ht="15" customHeight="1">
      <c r="B202" s="306"/>
      <c r="C202" s="281" t="s">
        <v>919</v>
      </c>
      <c r="D202" s="281"/>
      <c r="E202" s="281"/>
      <c r="F202" s="304" t="s">
        <v>42</v>
      </c>
      <c r="G202" s="281"/>
      <c r="H202" s="281" t="s">
        <v>930</v>
      </c>
      <c r="I202" s="281"/>
      <c r="J202" s="281"/>
      <c r="K202" s="329"/>
    </row>
    <row r="203" s="1" customFormat="1" ht="15" customHeight="1">
      <c r="B203" s="306"/>
      <c r="C203" s="281"/>
      <c r="D203" s="281"/>
      <c r="E203" s="281"/>
      <c r="F203" s="304" t="s">
        <v>43</v>
      </c>
      <c r="G203" s="281"/>
      <c r="H203" s="281" t="s">
        <v>931</v>
      </c>
      <c r="I203" s="281"/>
      <c r="J203" s="281"/>
      <c r="K203" s="329"/>
    </row>
    <row r="204" s="1" customFormat="1" ht="15" customHeight="1">
      <c r="B204" s="306"/>
      <c r="C204" s="281"/>
      <c r="D204" s="281"/>
      <c r="E204" s="281"/>
      <c r="F204" s="304" t="s">
        <v>46</v>
      </c>
      <c r="G204" s="281"/>
      <c r="H204" s="281" t="s">
        <v>932</v>
      </c>
      <c r="I204" s="281"/>
      <c r="J204" s="281"/>
      <c r="K204" s="329"/>
    </row>
    <row r="205" s="1" customFormat="1" ht="15" customHeight="1">
      <c r="B205" s="306"/>
      <c r="C205" s="281"/>
      <c r="D205" s="281"/>
      <c r="E205" s="281"/>
      <c r="F205" s="304" t="s">
        <v>44</v>
      </c>
      <c r="G205" s="281"/>
      <c r="H205" s="281" t="s">
        <v>933</v>
      </c>
      <c r="I205" s="281"/>
      <c r="J205" s="281"/>
      <c r="K205" s="329"/>
    </row>
    <row r="206" s="1" customFormat="1" ht="15" customHeight="1">
      <c r="B206" s="306"/>
      <c r="C206" s="281"/>
      <c r="D206" s="281"/>
      <c r="E206" s="281"/>
      <c r="F206" s="304" t="s">
        <v>45</v>
      </c>
      <c r="G206" s="281"/>
      <c r="H206" s="281" t="s">
        <v>934</v>
      </c>
      <c r="I206" s="281"/>
      <c r="J206" s="281"/>
      <c r="K206" s="329"/>
    </row>
    <row r="207" s="1" customFormat="1" ht="15" customHeight="1">
      <c r="B207" s="306"/>
      <c r="C207" s="281"/>
      <c r="D207" s="281"/>
      <c r="E207" s="281"/>
      <c r="F207" s="304"/>
      <c r="G207" s="281"/>
      <c r="H207" s="281"/>
      <c r="I207" s="281"/>
      <c r="J207" s="281"/>
      <c r="K207" s="329"/>
    </row>
    <row r="208" s="1" customFormat="1" ht="15" customHeight="1">
      <c r="B208" s="306"/>
      <c r="C208" s="281" t="s">
        <v>875</v>
      </c>
      <c r="D208" s="281"/>
      <c r="E208" s="281"/>
      <c r="F208" s="304" t="s">
        <v>78</v>
      </c>
      <c r="G208" s="281"/>
      <c r="H208" s="281" t="s">
        <v>935</v>
      </c>
      <c r="I208" s="281"/>
      <c r="J208" s="281"/>
      <c r="K208" s="329"/>
    </row>
    <row r="209" s="1" customFormat="1" ht="15" customHeight="1">
      <c r="B209" s="306"/>
      <c r="C209" s="281"/>
      <c r="D209" s="281"/>
      <c r="E209" s="281"/>
      <c r="F209" s="304" t="s">
        <v>770</v>
      </c>
      <c r="G209" s="281"/>
      <c r="H209" s="281" t="s">
        <v>771</v>
      </c>
      <c r="I209" s="281"/>
      <c r="J209" s="281"/>
      <c r="K209" s="329"/>
    </row>
    <row r="210" s="1" customFormat="1" ht="15" customHeight="1">
      <c r="B210" s="306"/>
      <c r="C210" s="281"/>
      <c r="D210" s="281"/>
      <c r="E210" s="281"/>
      <c r="F210" s="304" t="s">
        <v>768</v>
      </c>
      <c r="G210" s="281"/>
      <c r="H210" s="281" t="s">
        <v>936</v>
      </c>
      <c r="I210" s="281"/>
      <c r="J210" s="281"/>
      <c r="K210" s="329"/>
    </row>
    <row r="211" s="1" customFormat="1" ht="15" customHeight="1">
      <c r="B211" s="347"/>
      <c r="C211" s="281"/>
      <c r="D211" s="281"/>
      <c r="E211" s="281"/>
      <c r="F211" s="304" t="s">
        <v>772</v>
      </c>
      <c r="G211" s="342"/>
      <c r="H211" s="333" t="s">
        <v>773</v>
      </c>
      <c r="I211" s="333"/>
      <c r="J211" s="333"/>
      <c r="K211" s="348"/>
    </row>
    <row r="212" s="1" customFormat="1" ht="15" customHeight="1">
      <c r="B212" s="347"/>
      <c r="C212" s="281"/>
      <c r="D212" s="281"/>
      <c r="E212" s="281"/>
      <c r="F212" s="304" t="s">
        <v>774</v>
      </c>
      <c r="G212" s="342"/>
      <c r="H212" s="333" t="s">
        <v>937</v>
      </c>
      <c r="I212" s="333"/>
      <c r="J212" s="333"/>
      <c r="K212" s="348"/>
    </row>
    <row r="213" s="1" customFormat="1" ht="15" customHeight="1">
      <c r="B213" s="347"/>
      <c r="C213" s="281"/>
      <c r="D213" s="281"/>
      <c r="E213" s="281"/>
      <c r="F213" s="304"/>
      <c r="G213" s="342"/>
      <c r="H213" s="333"/>
      <c r="I213" s="333"/>
      <c r="J213" s="333"/>
      <c r="K213" s="348"/>
    </row>
    <row r="214" s="1" customFormat="1" ht="15" customHeight="1">
      <c r="B214" s="347"/>
      <c r="C214" s="281" t="s">
        <v>899</v>
      </c>
      <c r="D214" s="281"/>
      <c r="E214" s="281"/>
      <c r="F214" s="304">
        <v>1</v>
      </c>
      <c r="G214" s="342"/>
      <c r="H214" s="333" t="s">
        <v>938</v>
      </c>
      <c r="I214" s="333"/>
      <c r="J214" s="333"/>
      <c r="K214" s="348"/>
    </row>
    <row r="215" s="1" customFormat="1" ht="15" customHeight="1">
      <c r="B215" s="347"/>
      <c r="C215" s="281"/>
      <c r="D215" s="281"/>
      <c r="E215" s="281"/>
      <c r="F215" s="304">
        <v>2</v>
      </c>
      <c r="G215" s="342"/>
      <c r="H215" s="333" t="s">
        <v>939</v>
      </c>
      <c r="I215" s="333"/>
      <c r="J215" s="333"/>
      <c r="K215" s="348"/>
    </row>
    <row r="216" s="1" customFormat="1" ht="15" customHeight="1">
      <c r="B216" s="347"/>
      <c r="C216" s="281"/>
      <c r="D216" s="281"/>
      <c r="E216" s="281"/>
      <c r="F216" s="304">
        <v>3</v>
      </c>
      <c r="G216" s="342"/>
      <c r="H216" s="333" t="s">
        <v>940</v>
      </c>
      <c r="I216" s="333"/>
      <c r="J216" s="333"/>
      <c r="K216" s="348"/>
    </row>
    <row r="217" s="1" customFormat="1" ht="15" customHeight="1">
      <c r="B217" s="347"/>
      <c r="C217" s="281"/>
      <c r="D217" s="281"/>
      <c r="E217" s="281"/>
      <c r="F217" s="304">
        <v>4</v>
      </c>
      <c r="G217" s="342"/>
      <c r="H217" s="333" t="s">
        <v>941</v>
      </c>
      <c r="I217" s="333"/>
      <c r="J217" s="333"/>
      <c r="K217" s="348"/>
    </row>
    <row r="218" s="1" customFormat="1" ht="12.75" customHeight="1">
      <c r="B218" s="349"/>
      <c r="C218" s="350"/>
      <c r="D218" s="350"/>
      <c r="E218" s="350"/>
      <c r="F218" s="350"/>
      <c r="G218" s="350"/>
      <c r="H218" s="350"/>
      <c r="I218" s="350"/>
      <c r="J218" s="350"/>
      <c r="K218" s="35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DESKTOP-CO3P5C2\admin</dc:creator>
  <cp:lastModifiedBy>DESKTOP-CO3P5C2\admin</cp:lastModifiedBy>
  <dcterms:created xsi:type="dcterms:W3CDTF">2021-05-07T11:47:38Z</dcterms:created>
  <dcterms:modified xsi:type="dcterms:W3CDTF">2021-05-07T11:47:44Z</dcterms:modified>
</cp:coreProperties>
</file>